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6975"/>
  </bookViews>
  <sheets>
    <sheet name="Sheet1" sheetId="1" r:id="rId1"/>
    <sheet name="Parameter" sheetId="2" r:id="rId2"/>
    <sheet name="Sheet3" sheetId="3" r:id="rId3"/>
  </sheets>
  <definedNames>
    <definedName name="_xlnm._FilterDatabase" localSheetId="0" hidden="1">Sheet1!$U$5:$AC$93</definedName>
  </definedNames>
  <calcPr calcId="144525"/>
</workbook>
</file>

<file path=xl/calcChain.xml><?xml version="1.0" encoding="utf-8"?>
<calcChain xmlns="http://schemas.openxmlformats.org/spreadsheetml/2006/main">
  <c r="Z30" i="1" l="1"/>
  <c r="Z29" i="1"/>
  <c r="Z28" i="1"/>
  <c r="Z27" i="1"/>
  <c r="Z26" i="1"/>
  <c r="Z25" i="1"/>
  <c r="Z24" i="1"/>
  <c r="Z23" i="1"/>
  <c r="Z22" i="1"/>
  <c r="Z21" i="1"/>
  <c r="Z20" i="1"/>
  <c r="Z19" i="1"/>
  <c r="Z18" i="1"/>
  <c r="Z17" i="1"/>
  <c r="Z16" i="1"/>
  <c r="Z15" i="1"/>
  <c r="Z14" i="1"/>
  <c r="Z13" i="1"/>
  <c r="Z12" i="1"/>
  <c r="Z11" i="1"/>
  <c r="Z10" i="1"/>
  <c r="Z9" i="1"/>
  <c r="Z8" i="1"/>
  <c r="Z7" i="1"/>
  <c r="Z31" i="1"/>
  <c r="V7" i="1" l="1"/>
  <c r="Y7" i="1" s="1"/>
  <c r="AA7" i="1" s="1"/>
  <c r="C2" i="2"/>
  <c r="C3" i="2" s="1"/>
  <c r="W31" i="1"/>
  <c r="W30" i="1"/>
  <c r="W29" i="1"/>
  <c r="W28" i="1"/>
  <c r="W27" i="1"/>
  <c r="W26" i="1"/>
  <c r="W25" i="1"/>
  <c r="W24" i="1"/>
  <c r="W23" i="1"/>
  <c r="W22" i="1"/>
  <c r="W21" i="1"/>
  <c r="W20" i="1"/>
  <c r="W19" i="1"/>
  <c r="W18" i="1"/>
  <c r="W17" i="1"/>
  <c r="W16" i="1"/>
  <c r="W15" i="1"/>
  <c r="W14" i="1"/>
  <c r="W13" i="1"/>
  <c r="W12" i="1"/>
  <c r="W11" i="1"/>
  <c r="W10" i="1"/>
  <c r="W9" i="1"/>
  <c r="W8" i="1"/>
  <c r="W7" i="1"/>
  <c r="V28" i="1"/>
  <c r="Y28" i="1" s="1"/>
  <c r="V20" i="1"/>
  <c r="Y20" i="1" s="1"/>
  <c r="V16" i="1"/>
  <c r="Y16" i="1" s="1"/>
  <c r="V12" i="1"/>
  <c r="V24" i="1"/>
  <c r="V8" i="1"/>
  <c r="Y8" i="1" s="1"/>
  <c r="V30" i="1"/>
  <c r="V26" i="1"/>
  <c r="V22" i="1"/>
  <c r="Y22" i="1" s="1"/>
  <c r="V18" i="1"/>
  <c r="Y18" i="1" s="1"/>
  <c r="V14" i="1"/>
  <c r="V10" i="1"/>
  <c r="Y30" i="1" l="1"/>
  <c r="AA30" i="1" s="1"/>
  <c r="AB30" i="1" s="1"/>
  <c r="Y14" i="1"/>
  <c r="AA14" i="1" s="1"/>
  <c r="AB14" i="1" s="1"/>
  <c r="Y24" i="1"/>
  <c r="AA24" i="1" s="1"/>
  <c r="AB24" i="1" s="1"/>
  <c r="Y10" i="1"/>
  <c r="Y26" i="1"/>
  <c r="AA26" i="1" s="1"/>
  <c r="AB26" i="1" s="1"/>
  <c r="Y12" i="1"/>
  <c r="AA12" i="1" s="1"/>
  <c r="AB12" i="1" s="1"/>
  <c r="AA22" i="1"/>
  <c r="AB22" i="1" s="1"/>
  <c r="F21" i="2"/>
  <c r="F22" i="2"/>
  <c r="F23" i="2"/>
  <c r="F20" i="2"/>
  <c r="F19" i="2"/>
  <c r="AA18" i="1"/>
  <c r="AB18" i="1" s="1"/>
  <c r="AA20" i="1"/>
  <c r="AB20" i="1" s="1"/>
  <c r="AA28" i="1"/>
  <c r="AB28" i="1" s="1"/>
  <c r="AA16" i="1"/>
  <c r="AB16" i="1" s="1"/>
  <c r="AA10" i="1"/>
  <c r="AB10" i="1" s="1"/>
  <c r="AA8" i="1"/>
  <c r="AB8" i="1" s="1"/>
  <c r="V9" i="1"/>
  <c r="V11" i="1"/>
  <c r="V13" i="1"/>
  <c r="V15" i="1"/>
  <c r="V17" i="1"/>
  <c r="V19" i="1"/>
  <c r="V21" i="1"/>
  <c r="V23" i="1"/>
  <c r="V25" i="1"/>
  <c r="V27" i="1"/>
  <c r="V29" i="1"/>
  <c r="Y29" i="1" s="1"/>
  <c r="AA29" i="1" s="1"/>
  <c r="AB29" i="1" s="1"/>
  <c r="V31" i="1"/>
  <c r="AB7" i="1"/>
  <c r="Y23" i="1" l="1"/>
  <c r="AA23" i="1" s="1"/>
  <c r="AB23" i="1" s="1"/>
  <c r="Y15" i="1"/>
  <c r="AA15" i="1" s="1"/>
  <c r="AB15" i="1" s="1"/>
  <c r="Y21" i="1"/>
  <c r="AA21" i="1" s="1"/>
  <c r="AB21" i="1" s="1"/>
  <c r="Y13" i="1"/>
  <c r="AA13" i="1" s="1"/>
  <c r="AB13" i="1" s="1"/>
  <c r="Y27" i="1"/>
  <c r="AA27" i="1" s="1"/>
  <c r="AB27" i="1" s="1"/>
  <c r="Y19" i="1"/>
  <c r="AA19" i="1" s="1"/>
  <c r="AB19" i="1" s="1"/>
  <c r="Y11" i="1"/>
  <c r="AA11" i="1" s="1"/>
  <c r="AB11" i="1" s="1"/>
  <c r="Y25" i="1"/>
  <c r="AA25" i="1" s="1"/>
  <c r="AB25" i="1" s="1"/>
  <c r="Y17" i="1"/>
  <c r="AA17" i="1" s="1"/>
  <c r="AB17" i="1" s="1"/>
  <c r="Y9" i="1"/>
  <c r="AA9" i="1" s="1"/>
  <c r="AB9" i="1" s="1"/>
  <c r="Y31" i="1"/>
  <c r="AA31" i="1" s="1"/>
  <c r="AB31" i="1" s="1"/>
</calcChain>
</file>

<file path=xl/comments1.xml><?xml version="1.0" encoding="utf-8"?>
<comments xmlns="http://schemas.openxmlformats.org/spreadsheetml/2006/main">
  <authors>
    <author>Fitriya Handayani</author>
  </authors>
  <commentList>
    <comment ref="H5" authorId="0">
      <text>
        <r>
          <rPr>
            <sz val="9"/>
            <color indexed="81"/>
            <rFont val="Tahoma"/>
            <family val="2"/>
          </rPr>
          <t>Pastikan SMU selalu diupdate setelah PM</t>
        </r>
      </text>
    </comment>
  </commentList>
</comments>
</file>

<file path=xl/sharedStrings.xml><?xml version="1.0" encoding="utf-8"?>
<sst xmlns="http://schemas.openxmlformats.org/spreadsheetml/2006/main" count="989" uniqueCount="147">
  <si>
    <t>SERVICE CONTROL PLANT DEPARTMENT</t>
  </si>
  <si>
    <t>Date :</t>
  </si>
  <si>
    <t>No</t>
  </si>
  <si>
    <t>UNIT ID</t>
  </si>
  <si>
    <t>MODEL</t>
  </si>
  <si>
    <t>SN</t>
  </si>
  <si>
    <t>Period 
Service</t>
  </si>
  <si>
    <t>Daily Opr Hrs</t>
  </si>
  <si>
    <t>SMU
CURRENT</t>
  </si>
  <si>
    <t>Update
SMU</t>
  </si>
  <si>
    <t>LAST SERVICE</t>
  </si>
  <si>
    <t>NEXT SERVICE</t>
  </si>
  <si>
    <t>REMAIN
HRS</t>
  </si>
  <si>
    <t>REMAIN
DAY</t>
  </si>
  <si>
    <t>Status Unit</t>
  </si>
  <si>
    <t>Service Remarks</t>
  </si>
  <si>
    <t>SMU</t>
  </si>
  <si>
    <t>DATE</t>
  </si>
  <si>
    <t>PM TYPE</t>
  </si>
  <si>
    <t>EX - 02</t>
  </si>
  <si>
    <t>Ready</t>
  </si>
  <si>
    <t>EX - 03</t>
  </si>
  <si>
    <t>Breakdown</t>
  </si>
  <si>
    <t>EX - 04</t>
  </si>
  <si>
    <t>EX - 05</t>
  </si>
  <si>
    <t>EX - 06</t>
  </si>
  <si>
    <t>EX - 07</t>
  </si>
  <si>
    <t>EX - 08</t>
  </si>
  <si>
    <t>BD - 01</t>
  </si>
  <si>
    <t>BD - 02</t>
  </si>
  <si>
    <t>MG - 12</t>
  </si>
  <si>
    <t>LD - 01</t>
  </si>
  <si>
    <t>CP - 01</t>
  </si>
  <si>
    <t>BL - 01</t>
  </si>
  <si>
    <t>DT - 01</t>
  </si>
  <si>
    <t>DT - 02</t>
  </si>
  <si>
    <t>DT - 03</t>
  </si>
  <si>
    <t>DT - 04</t>
  </si>
  <si>
    <t>DT - 05</t>
  </si>
  <si>
    <t>DT - 06</t>
  </si>
  <si>
    <t>DT - 07</t>
  </si>
  <si>
    <t>LT - 01</t>
  </si>
  <si>
    <t>WT - 01</t>
  </si>
  <si>
    <t>WT - 02</t>
  </si>
  <si>
    <t>FT - 01</t>
  </si>
  <si>
    <t>FT - 02</t>
  </si>
  <si>
    <t>PC200</t>
  </si>
  <si>
    <t>C67832</t>
  </si>
  <si>
    <t>PM 250 HM 9750</t>
  </si>
  <si>
    <t>C71246</t>
  </si>
  <si>
    <t>C71237</t>
  </si>
  <si>
    <t>PM 250 HM 8750</t>
  </si>
  <si>
    <t>C71242</t>
  </si>
  <si>
    <t>PM 1000 HM 5000</t>
  </si>
  <si>
    <t>SK480</t>
  </si>
  <si>
    <t>YS11-02367</t>
  </si>
  <si>
    <t>PM 500 HM 9500</t>
  </si>
  <si>
    <t>PM 500 HM 10500</t>
  </si>
  <si>
    <t>SK330</t>
  </si>
  <si>
    <t>LC11-09199</t>
  </si>
  <si>
    <t>PM 250 HM 3250</t>
  </si>
  <si>
    <t>D85ESs</t>
  </si>
  <si>
    <t>J14968</t>
  </si>
  <si>
    <t>PM 250 HM 13750</t>
  </si>
  <si>
    <t>J16306</t>
  </si>
  <si>
    <t>+56</t>
  </si>
  <si>
    <t>PM 250 HM 11750</t>
  </si>
  <si>
    <t>GD511A</t>
  </si>
  <si>
    <t>PM 500 HM 7500</t>
  </si>
  <si>
    <t>WA380</t>
  </si>
  <si>
    <t>PM 250 HM 8250</t>
  </si>
  <si>
    <t>BW211d</t>
  </si>
  <si>
    <t>B909B</t>
  </si>
  <si>
    <t>+22</t>
  </si>
  <si>
    <t>FVZ285PS</t>
  </si>
  <si>
    <t>MHCFVZ34PCJ001052</t>
  </si>
  <si>
    <t>PM 250 HM 1250</t>
  </si>
  <si>
    <t>MHCFVZ34PCJ001051</t>
  </si>
  <si>
    <t>PM 1000 HM 1000</t>
  </si>
  <si>
    <t>MHCFVZ34PCJ001048</t>
  </si>
  <si>
    <t>MHCFVZ34PCJ001049</t>
  </si>
  <si>
    <t>MHCFVZ34PCJ001050</t>
  </si>
  <si>
    <t>PM 500 HM 1500</t>
  </si>
  <si>
    <t>MHCFVZ34PCJ001065</t>
  </si>
  <si>
    <t>MHCFVZ34PCJ001064</t>
  </si>
  <si>
    <t>Ingersoll Rand</t>
  </si>
  <si>
    <t>PM 500 HM 500</t>
  </si>
  <si>
    <t>DYNA 130HT</t>
  </si>
  <si>
    <t/>
  </si>
  <si>
    <t>Remark</t>
  </si>
  <si>
    <t>Plan Service</t>
  </si>
  <si>
    <t>MA%</t>
  </si>
  <si>
    <t>Oil and Grease</t>
  </si>
  <si>
    <t>Total Down Time</t>
  </si>
  <si>
    <t>UA%</t>
  </si>
  <si>
    <t>Time Schedule Planing</t>
  </si>
  <si>
    <t>Working Hour per Month</t>
  </si>
  <si>
    <t>a.</t>
  </si>
  <si>
    <t>Greasing and daily Maintenance :</t>
  </si>
  <si>
    <t>5 Jam/bulan</t>
  </si>
  <si>
    <t>b.</t>
  </si>
  <si>
    <t>- Per Unit</t>
  </si>
  <si>
    <t>Plan Service (Schedule)</t>
  </si>
  <si>
    <t>Breakdown (Unscchedule)</t>
  </si>
  <si>
    <t>: 0,15</t>
  </si>
  <si>
    <t>: 2</t>
  </si>
  <si>
    <t>: 3</t>
  </si>
  <si>
    <t>: 4</t>
  </si>
  <si>
    <t>: 5</t>
  </si>
  <si>
    <t>- Service 500 hrs</t>
  </si>
  <si>
    <t>- Service 250/750 hrs</t>
  </si>
  <si>
    <t>- Service 1000 hrs</t>
  </si>
  <si>
    <t>- Service 2000 hrs</t>
  </si>
  <si>
    <t>- Service 4000 hrs</t>
  </si>
  <si>
    <t>: 6</t>
  </si>
  <si>
    <t>Breakdown time estimate</t>
  </si>
  <si>
    <t>: 2 %</t>
  </si>
  <si>
    <t>: 4 %</t>
  </si>
  <si>
    <t>- Unit SMU 6,000 - 12,000 hrs</t>
  </si>
  <si>
    <t>- Unit SMU 0 - 2,000 hrs</t>
  </si>
  <si>
    <t>- Unit SMU 2,000 - 6000 hrs</t>
  </si>
  <si>
    <t>- Unit SMU 12,000 hrs up</t>
  </si>
  <si>
    <t>- Unit Setelah general overhaul</t>
  </si>
  <si>
    <t>Possible Working Hour per Month</t>
  </si>
  <si>
    <t>c.</t>
  </si>
  <si>
    <t>: 6 %</t>
  </si>
  <si>
    <t>: 8 %</t>
  </si>
  <si>
    <t>d.</t>
  </si>
  <si>
    <t>Total Possible Working per month</t>
  </si>
  <si>
    <t>- Jumlah Jam dalam 1 Bulan (24 jam x jumah hari dalam bulan tsb ).</t>
  </si>
  <si>
    <t>e.</t>
  </si>
  <si>
    <t>Schedule Repair :</t>
  </si>
  <si>
    <t>- Midlife/Overhaul</t>
  </si>
  <si>
    <t>- Pekerjaan backlog</t>
  </si>
  <si>
    <t>Tergantung dari leadtime pengadaan barang.</t>
  </si>
  <si>
    <t>Tergantung dari leadtime pengadaan barang dan jenis pekerjaan backlog.</t>
  </si>
  <si>
    <t>- Modifikasi internal/external</t>
  </si>
  <si>
    <t>f.</t>
  </si>
  <si>
    <t>Plan Component Replacement ( PCR )</t>
  </si>
  <si>
    <t>Setiap schedule penggantian component harus sesuai dengan standard component life time.</t>
  </si>
  <si>
    <t xml:space="preserve">Dalam kejadian rusaknya component secara abnormal, Plant superintendent akan menganalisa sebab </t>
  </si>
  <si>
    <t xml:space="preserve">dari kerusakan dan didiskusikan dengan Project Manager, Plant Manager dan Maintenance Planner </t>
  </si>
  <si>
    <t>untuk proses penggantian component tsb. Selain itu untuk mengontrol inventory nya.</t>
  </si>
  <si>
    <r>
      <rPr>
        <b/>
        <sz val="12"/>
        <color theme="1"/>
        <rFont val="Maiandra GD"/>
        <family val="2"/>
      </rPr>
      <t xml:space="preserve">Part </t>
    </r>
    <r>
      <rPr>
        <b/>
        <i/>
        <sz val="12"/>
        <color theme="1"/>
        <rFont val="Maiandra GD"/>
        <family val="2"/>
      </rPr>
      <t>Backlog</t>
    </r>
    <r>
      <rPr>
        <sz val="12"/>
        <color theme="1"/>
        <rFont val="Maiandra GD"/>
        <family val="2"/>
      </rPr>
      <t xml:space="preserve"> adalah adalah pemeriksaan suatu unit yang apabila ditemukan adanya indikasi kerusakan akan dibuatkan permintaan Recommended part dan unit masih dapat dioperasikan dimana waktu pengerjaan untuk kerusakan yang terindikasakan dilaksanakan pada saat program service oleh serviceman / mechanic, dan atau yang proses perbaikannya menunggu waktu yang tepat/saat dilakukan Preventive Maintenance ( PM ) service atau saat terjadi change shift.</t>
    </r>
  </si>
  <si>
    <t>Forecast Availability ( Planning )</t>
  </si>
  <si>
    <t>Forecast dibuat oleh maintenance planner atas persetujuan superintendent/supervisor project untuk mengetahui target MA yang ditawarkan ke produksi pada setiap equipment selama 1 bulan.</t>
  </si>
  <si>
    <t>Forecast di serahkan ke engineering, PM dan plant HO paling lambat tgl 20 bulan sebelumnya.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</si>
</sst>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409]d\-mmm\-yy;@"/>
    <numFmt numFmtId="165" formatCode="h:mm;@"/>
    <numFmt numFmtId="166" formatCode="[$-C09]dd\-mmm\-yy;@"/>
    <numFmt numFmtId="167" formatCode="#,##0.0"/>
    <numFmt numFmtId="168" formatCode="@\ &quot;Jam&quot;"/>
    <numFmt numFmtId="169" formatCode="@\ &quot;Menit&quot;"/>
    <numFmt numFmtId="170" formatCode="@\ &quot;per bulan&quot;"/>
    <numFmt numFmtId="171" formatCode="0\ &quot;Jam/Bulan&quot;"/>
    <numFmt numFmtId="172" formatCode="dd/mmmm/yyyy"/>
    <numFmt numFmtId="173" formatCode="0.00&quot; Jam/bulan&quot;"/>
  </numFmts>
  <fonts count="16" x14ac:knownFonts="1">
    <font>
      <sz val="11"/>
      <color theme="1"/>
      <name val="Calibri"/>
      <family val="2"/>
      <charset val="1"/>
      <scheme val="minor"/>
    </font>
    <font>
      <b/>
      <sz val="18"/>
      <color theme="1"/>
      <name val="Aharoni"/>
      <charset val="177"/>
    </font>
    <font>
      <b/>
      <sz val="24"/>
      <color theme="1"/>
      <name val="Rockwell"/>
      <family val="1"/>
    </font>
    <font>
      <b/>
      <sz val="11"/>
      <color theme="1"/>
      <name val="Maiandra GD"/>
      <family val="2"/>
    </font>
    <font>
      <b/>
      <sz val="12"/>
      <color theme="1"/>
      <name val="Maiandra GD"/>
      <family val="2"/>
    </font>
    <font>
      <b/>
      <sz val="12"/>
      <name val="Candara"/>
      <family val="2"/>
    </font>
    <font>
      <b/>
      <sz val="12"/>
      <color theme="1"/>
      <name val="Candara"/>
      <family val="2"/>
    </font>
    <font>
      <sz val="10"/>
      <color theme="1"/>
      <name val="Trebuchet MS"/>
      <family val="2"/>
    </font>
    <font>
      <sz val="10"/>
      <name val="Trebuchet MS"/>
      <family val="2"/>
    </font>
    <font>
      <b/>
      <sz val="10"/>
      <color theme="1"/>
      <name val="Trebuchet MS"/>
      <family val="2"/>
    </font>
    <font>
      <sz val="9"/>
      <color indexed="81"/>
      <name val="Tahoma"/>
      <family val="2"/>
    </font>
    <font>
      <sz val="10"/>
      <color theme="1"/>
      <name val="Calibri"/>
      <family val="2"/>
      <charset val="1"/>
      <scheme val="minor"/>
    </font>
    <font>
      <sz val="11"/>
      <color theme="1"/>
      <name val="Calibri"/>
      <family val="2"/>
      <charset val="1"/>
      <scheme val="minor"/>
    </font>
    <font>
      <sz val="12"/>
      <color theme="1"/>
      <name val="Maiandra GD"/>
      <family val="2"/>
    </font>
    <font>
      <sz val="12"/>
      <color theme="0"/>
      <name val="Maiandra GD"/>
      <family val="2"/>
    </font>
    <font>
      <b/>
      <i/>
      <sz val="12"/>
      <color theme="1"/>
      <name val="Maiandra GD"/>
      <family val="2"/>
    </font>
  </fonts>
  <fills count="9">
    <fill>
      <patternFill patternType="none"/>
    </fill>
    <fill>
      <patternFill patternType="gray125"/>
    </fill>
    <fill>
      <patternFill patternType="solid">
        <fgColor theme="0" tint="-0.14999847407452621"/>
        <bgColor indexed="64"/>
      </patternFill>
    </fill>
    <fill>
      <gradientFill degree="90">
        <stop position="0">
          <color theme="0"/>
        </stop>
        <stop position="0.5">
          <color theme="8" tint="0.80001220740379042"/>
        </stop>
        <stop position="1">
          <color theme="0"/>
        </stop>
      </gradientFill>
    </fill>
    <fill>
      <patternFill patternType="solid">
        <fgColor rgb="FF92D050"/>
        <bgColor auto="1"/>
      </patternFill>
    </fill>
    <fill>
      <gradientFill degree="90">
        <stop position="0">
          <color theme="0"/>
        </stop>
        <stop position="1">
          <color theme="8" tint="0.80001220740379042"/>
        </stop>
      </gradientFill>
    </fill>
    <fill>
      <gradientFill degree="90">
        <stop position="0">
          <color theme="0"/>
        </stop>
        <stop position="1">
          <color theme="0" tint="-0.1490218817712943"/>
        </stop>
      </gradientFill>
    </fill>
    <fill>
      <patternFill patternType="solid">
        <fgColor rgb="FFFFFF00"/>
        <bgColor indexed="64"/>
      </patternFill>
    </fill>
    <fill>
      <gradientFill degree="90">
        <stop position="0">
          <color theme="0"/>
        </stop>
        <stop position="1">
          <color rgb="FFFFFF00"/>
        </stop>
      </gradient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s>
  <cellStyleXfs count="2">
    <xf numFmtId="0" fontId="0" fillId="0" borderId="0"/>
    <xf numFmtId="9" fontId="12" fillId="0" borderId="0" applyFont="0" applyFill="0" applyBorder="0" applyAlignment="0" applyProtection="0"/>
  </cellStyleXfs>
  <cellXfs count="150">
    <xf numFmtId="0" fontId="0" fillId="0" borderId="0" xfId="0"/>
    <xf numFmtId="0" fontId="0" fillId="0" borderId="0" xfId="0" applyAlignment="1">
      <alignment vertical="center"/>
    </xf>
    <xf numFmtId="0" fontId="1" fillId="0" borderId="0" xfId="0" applyFont="1" applyFill="1" applyAlignment="1">
      <alignment vertical="center"/>
    </xf>
    <xf numFmtId="0" fontId="0" fillId="0" borderId="0" xfId="0" applyBorder="1" applyAlignment="1">
      <alignment horizontal="left" vertical="top"/>
    </xf>
    <xf numFmtId="0" fontId="1" fillId="0" borderId="0" xfId="0" applyFont="1" applyFill="1" applyBorder="1" applyAlignment="1">
      <alignment vertical="center"/>
    </xf>
    <xf numFmtId="15" fontId="4" fillId="2" borderId="2" xfId="0" applyNumberFormat="1" applyFont="1" applyFill="1" applyBorder="1" applyAlignment="1">
      <alignment horizontal="center" vertical="center"/>
    </xf>
    <xf numFmtId="165" fontId="4" fillId="0" borderId="2" xfId="0" applyNumberFormat="1" applyFont="1" applyBorder="1" applyAlignment="1">
      <alignment horizontal="center" vertical="center"/>
    </xf>
    <xf numFmtId="165" fontId="4" fillId="0" borderId="1" xfId="0" applyNumberFormat="1" applyFont="1" applyBorder="1" applyAlignment="1">
      <alignment vertical="center"/>
    </xf>
    <xf numFmtId="0" fontId="0" fillId="0" borderId="0" xfId="0" applyAlignment="1">
      <alignment horizontal="left" vertical="top"/>
    </xf>
    <xf numFmtId="0" fontId="0" fillId="0" borderId="0" xfId="0" applyAlignment="1">
      <alignment horizontal="center" vertical="center"/>
    </xf>
    <xf numFmtId="0" fontId="5" fillId="4" borderId="7" xfId="0" applyFont="1" applyFill="1" applyBorder="1" applyAlignment="1">
      <alignment horizontal="center" vertical="center" wrapText="1"/>
    </xf>
    <xf numFmtId="14" fontId="5" fillId="4" borderId="7" xfId="0" applyNumberFormat="1" applyFont="1" applyFill="1" applyBorder="1" applyAlignment="1">
      <alignment horizontal="center" vertical="center"/>
    </xf>
    <xf numFmtId="0" fontId="5" fillId="4" borderId="7" xfId="0" applyFont="1" applyFill="1" applyBorder="1" applyAlignment="1">
      <alignment horizontal="center" vertical="center"/>
    </xf>
    <xf numFmtId="0" fontId="5" fillId="3" borderId="7" xfId="0" applyFont="1" applyFill="1" applyBorder="1" applyAlignment="1">
      <alignment horizontal="center" vertical="center"/>
    </xf>
    <xf numFmtId="0" fontId="7" fillId="5" borderId="6" xfId="0" applyFont="1" applyFill="1" applyBorder="1" applyAlignment="1">
      <alignment horizontal="center" vertical="center"/>
    </xf>
    <xf numFmtId="0" fontId="8" fillId="5" borderId="7" xfId="0" applyFont="1" applyFill="1" applyBorder="1" applyAlignment="1">
      <alignment horizontal="left" vertical="center" indent="1"/>
    </xf>
    <xf numFmtId="0" fontId="8" fillId="5" borderId="7" xfId="0" applyFont="1" applyFill="1" applyBorder="1" applyAlignment="1">
      <alignment horizontal="center" vertical="center"/>
    </xf>
    <xf numFmtId="166" fontId="8" fillId="5" borderId="7" xfId="0" applyNumberFormat="1" applyFont="1" applyFill="1" applyBorder="1" applyAlignment="1">
      <alignment horizontal="center" vertical="center"/>
    </xf>
    <xf numFmtId="0" fontId="8" fillId="5" borderId="7" xfId="0" applyFont="1" applyFill="1" applyBorder="1" applyAlignment="1" applyProtection="1">
      <alignment horizontal="center" vertical="center"/>
      <protection locked="0"/>
    </xf>
    <xf numFmtId="164" fontId="8" fillId="5" borderId="7" xfId="0" applyNumberFormat="1" applyFont="1" applyFill="1" applyBorder="1" applyAlignment="1" applyProtection="1">
      <alignment horizontal="center" vertical="center"/>
      <protection locked="0"/>
    </xf>
    <xf numFmtId="164" fontId="8" fillId="5" borderId="7" xfId="0" applyNumberFormat="1" applyFont="1" applyFill="1" applyBorder="1" applyAlignment="1">
      <alignment horizontal="center" vertical="center"/>
    </xf>
    <xf numFmtId="167" fontId="8" fillId="5" borderId="7" xfId="0" applyNumberFormat="1" applyFont="1" applyFill="1" applyBorder="1" applyAlignment="1">
      <alignment horizontal="center" vertical="center"/>
    </xf>
    <xf numFmtId="3" fontId="8" fillId="5" borderId="7" xfId="0" applyNumberFormat="1" applyFont="1" applyFill="1" applyBorder="1" applyAlignment="1">
      <alignment horizontal="center" vertical="center"/>
    </xf>
    <xf numFmtId="0" fontId="7" fillId="5" borderId="7" xfId="0" applyFont="1" applyFill="1" applyBorder="1" applyAlignment="1">
      <alignment vertical="center" wrapText="1"/>
    </xf>
    <xf numFmtId="0" fontId="7" fillId="5" borderId="7" xfId="0" applyFont="1" applyFill="1" applyBorder="1" applyAlignment="1">
      <alignment horizontal="left" vertical="center"/>
    </xf>
    <xf numFmtId="0" fontId="7" fillId="5" borderId="8" xfId="0" applyFont="1" applyFill="1" applyBorder="1" applyAlignment="1" applyProtection="1">
      <alignment horizontal="left" vertical="center"/>
      <protection locked="0"/>
    </xf>
    <xf numFmtId="0" fontId="7" fillId="5" borderId="8" xfId="0" applyFont="1" applyFill="1" applyBorder="1" applyAlignment="1" applyProtection="1">
      <alignment vertical="center"/>
      <protection locked="0"/>
    </xf>
    <xf numFmtId="0" fontId="8" fillId="5" borderId="7" xfId="0" applyFont="1" applyFill="1" applyBorder="1" applyAlignment="1">
      <alignment horizontal="left" vertical="center"/>
    </xf>
    <xf numFmtId="0" fontId="7" fillId="5" borderId="9" xfId="0" applyFont="1" applyFill="1" applyBorder="1" applyAlignment="1">
      <alignment horizontal="center" vertical="center"/>
    </xf>
    <xf numFmtId="0" fontId="8" fillId="5" borderId="10" xfId="0" applyFont="1" applyFill="1" applyBorder="1" applyAlignment="1">
      <alignment horizontal="left" vertical="center" indent="1"/>
    </xf>
    <xf numFmtId="0" fontId="7" fillId="5" borderId="11" xfId="0" applyFont="1" applyFill="1" applyBorder="1" applyAlignment="1" applyProtection="1">
      <alignment vertical="center"/>
      <protection locked="0"/>
    </xf>
    <xf numFmtId="0" fontId="8" fillId="5" borderId="10" xfId="0" applyFont="1" applyFill="1" applyBorder="1" applyAlignment="1">
      <alignment horizontal="left" vertical="center"/>
    </xf>
    <xf numFmtId="0" fontId="8" fillId="5" borderId="10" xfId="0" applyFont="1" applyFill="1" applyBorder="1" applyAlignment="1">
      <alignment horizontal="center" vertical="center"/>
    </xf>
    <xf numFmtId="166" fontId="8" fillId="5" borderId="10" xfId="0" applyNumberFormat="1"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164" fontId="8" fillId="5" borderId="10" xfId="0" applyNumberFormat="1" applyFont="1" applyFill="1" applyBorder="1" applyAlignment="1" applyProtection="1">
      <alignment horizontal="center" vertical="center"/>
      <protection locked="0"/>
    </xf>
    <xf numFmtId="164" fontId="8" fillId="5" borderId="10" xfId="0" applyNumberFormat="1" applyFont="1" applyFill="1" applyBorder="1" applyAlignment="1">
      <alignment horizontal="center" vertical="center"/>
    </xf>
    <xf numFmtId="167" fontId="8" fillId="5" borderId="10" xfId="0" applyNumberFormat="1" applyFont="1" applyFill="1" applyBorder="1" applyAlignment="1">
      <alignment horizontal="center" vertical="center"/>
    </xf>
    <xf numFmtId="3" fontId="8" fillId="5" borderId="10" xfId="0" applyNumberFormat="1" applyFont="1" applyFill="1" applyBorder="1" applyAlignment="1">
      <alignment horizontal="center" vertical="center"/>
    </xf>
    <xf numFmtId="0" fontId="7" fillId="5" borderId="10" xfId="0" applyFont="1" applyFill="1" applyBorder="1" applyAlignment="1">
      <alignment vertical="center" wrapText="1"/>
    </xf>
    <xf numFmtId="0" fontId="7" fillId="5" borderId="10" xfId="0" applyFont="1" applyFill="1" applyBorder="1" applyAlignment="1">
      <alignment horizontal="left" vertical="center"/>
    </xf>
    <xf numFmtId="0" fontId="7" fillId="6" borderId="7" xfId="0" applyFont="1" applyFill="1" applyBorder="1" applyAlignment="1">
      <alignment horizontal="center" vertical="center"/>
    </xf>
    <xf numFmtId="0" fontId="8" fillId="6" borderId="7" xfId="0" applyFont="1" applyFill="1" applyBorder="1" applyAlignment="1">
      <alignment vertical="center"/>
    </xf>
    <xf numFmtId="0" fontId="8" fillId="6" borderId="7" xfId="0" applyFont="1" applyFill="1" applyBorder="1" applyAlignment="1">
      <alignment horizontal="left" vertical="center"/>
    </xf>
    <xf numFmtId="0" fontId="8" fillId="6" borderId="7" xfId="0" applyFont="1" applyFill="1" applyBorder="1" applyAlignment="1">
      <alignment horizontal="center" vertical="center"/>
    </xf>
    <xf numFmtId="166" fontId="8" fillId="6" borderId="7" xfId="0" applyNumberFormat="1" applyFont="1" applyFill="1" applyBorder="1" applyAlignment="1">
      <alignment horizontal="center" vertical="center"/>
    </xf>
    <xf numFmtId="0" fontId="8" fillId="6" borderId="7" xfId="0" applyFont="1" applyFill="1" applyBorder="1" applyAlignment="1" applyProtection="1">
      <alignment horizontal="center" vertical="center"/>
      <protection locked="0"/>
    </xf>
    <xf numFmtId="164" fontId="8" fillId="6" borderId="7" xfId="0" applyNumberFormat="1" applyFont="1" applyFill="1" applyBorder="1" applyAlignment="1" applyProtection="1">
      <alignment horizontal="center" vertical="center"/>
      <protection locked="0"/>
    </xf>
    <xf numFmtId="164" fontId="8" fillId="6" borderId="7" xfId="0" applyNumberFormat="1" applyFont="1" applyFill="1" applyBorder="1" applyAlignment="1">
      <alignment horizontal="center" vertical="center"/>
    </xf>
    <xf numFmtId="167" fontId="8" fillId="6" borderId="7" xfId="0" applyNumberFormat="1" applyFont="1" applyFill="1" applyBorder="1" applyAlignment="1">
      <alignment horizontal="center" vertical="center"/>
    </xf>
    <xf numFmtId="3" fontId="8" fillId="6" borderId="7" xfId="0" applyNumberFormat="1" applyFont="1" applyFill="1" applyBorder="1" applyAlignment="1">
      <alignment horizontal="center" vertical="center"/>
    </xf>
    <xf numFmtId="0" fontId="7" fillId="6" borderId="7" xfId="0" applyFont="1" applyFill="1" applyBorder="1" applyAlignment="1">
      <alignment vertical="center" wrapText="1"/>
    </xf>
    <xf numFmtId="0" fontId="9" fillId="6" borderId="7" xfId="0" applyFont="1" applyFill="1" applyBorder="1" applyAlignment="1">
      <alignment horizontal="left" vertical="center"/>
    </xf>
    <xf numFmtId="0" fontId="9" fillId="6" borderId="7" xfId="0" applyFont="1" applyFill="1" applyBorder="1" applyAlignment="1" applyProtection="1">
      <alignment vertical="center"/>
      <protection locked="0"/>
    </xf>
    <xf numFmtId="0" fontId="7" fillId="6" borderId="12" xfId="0" applyFont="1" applyFill="1" applyBorder="1" applyAlignment="1">
      <alignment horizontal="center" vertical="center"/>
    </xf>
    <xf numFmtId="0" fontId="8" fillId="6" borderId="12" xfId="0" applyFont="1" applyFill="1" applyBorder="1" applyAlignment="1">
      <alignment vertical="center"/>
    </xf>
    <xf numFmtId="0" fontId="8" fillId="6" borderId="12" xfId="0" applyFont="1" applyFill="1" applyBorder="1" applyAlignment="1">
      <alignment horizontal="left" vertical="center"/>
    </xf>
    <xf numFmtId="0" fontId="8" fillId="6" borderId="12" xfId="0" applyFont="1" applyFill="1" applyBorder="1" applyAlignment="1">
      <alignment horizontal="center" vertical="center"/>
    </xf>
    <xf numFmtId="166" fontId="8" fillId="6" borderId="12" xfId="0" applyNumberFormat="1" applyFont="1" applyFill="1" applyBorder="1" applyAlignment="1">
      <alignment horizontal="center" vertical="center"/>
    </xf>
    <xf numFmtId="0" fontId="8" fillId="6" borderId="12" xfId="0" applyFont="1" applyFill="1" applyBorder="1" applyAlignment="1" applyProtection="1">
      <alignment horizontal="center" vertical="center"/>
      <protection locked="0"/>
    </xf>
    <xf numFmtId="164" fontId="8" fillId="6" borderId="12" xfId="0" applyNumberFormat="1" applyFont="1" applyFill="1" applyBorder="1" applyAlignment="1" applyProtection="1">
      <alignment horizontal="center" vertical="center"/>
      <protection locked="0"/>
    </xf>
    <xf numFmtId="164" fontId="8" fillId="6" borderId="12" xfId="0" applyNumberFormat="1" applyFont="1" applyFill="1" applyBorder="1" applyAlignment="1">
      <alignment horizontal="center" vertical="center"/>
    </xf>
    <xf numFmtId="167" fontId="8" fillId="6" borderId="12" xfId="0" applyNumberFormat="1" applyFont="1" applyFill="1" applyBorder="1" applyAlignment="1">
      <alignment horizontal="center" vertical="center"/>
    </xf>
    <xf numFmtId="3" fontId="8" fillId="6" borderId="12" xfId="0" applyNumberFormat="1" applyFont="1" applyFill="1" applyBorder="1" applyAlignment="1">
      <alignment horizontal="center" vertical="center"/>
    </xf>
    <xf numFmtId="0" fontId="7" fillId="6" borderId="12" xfId="0" applyFont="1" applyFill="1" applyBorder="1" applyAlignment="1">
      <alignment vertical="center" wrapText="1"/>
    </xf>
    <xf numFmtId="0" fontId="9" fillId="6" borderId="12" xfId="0" applyFont="1" applyFill="1" applyBorder="1" applyAlignment="1">
      <alignment horizontal="left" vertical="center"/>
    </xf>
    <xf numFmtId="0" fontId="9" fillId="6" borderId="12" xfId="0" applyFont="1" applyFill="1" applyBorder="1" applyAlignment="1" applyProtection="1">
      <alignment vertical="center"/>
      <protection locked="0"/>
    </xf>
    <xf numFmtId="0" fontId="7" fillId="6" borderId="2" xfId="0" applyFont="1" applyFill="1" applyBorder="1" applyAlignment="1">
      <alignment horizontal="center" vertical="center"/>
    </xf>
    <xf numFmtId="0" fontId="8" fillId="6" borderId="2" xfId="0" applyFont="1" applyFill="1" applyBorder="1" applyAlignment="1">
      <alignment vertical="center"/>
    </xf>
    <xf numFmtId="0" fontId="8" fillId="6" borderId="2" xfId="0" applyFont="1" applyFill="1" applyBorder="1" applyAlignment="1">
      <alignment horizontal="left" vertical="center"/>
    </xf>
    <xf numFmtId="0" fontId="8" fillId="6" borderId="2" xfId="0" applyFont="1" applyFill="1" applyBorder="1" applyAlignment="1">
      <alignment horizontal="center" vertical="center"/>
    </xf>
    <xf numFmtId="166" fontId="8" fillId="6" borderId="2" xfId="0" applyNumberFormat="1" applyFont="1" applyFill="1" applyBorder="1" applyAlignment="1">
      <alignment horizontal="center" vertical="center"/>
    </xf>
    <xf numFmtId="0" fontId="8" fillId="6" borderId="2" xfId="0" applyFont="1" applyFill="1" applyBorder="1" applyAlignment="1" applyProtection="1">
      <alignment horizontal="center" vertical="center"/>
      <protection locked="0"/>
    </xf>
    <xf numFmtId="164" fontId="8" fillId="6" borderId="2" xfId="0" applyNumberFormat="1" applyFont="1" applyFill="1" applyBorder="1" applyAlignment="1" applyProtection="1">
      <alignment horizontal="center" vertical="center"/>
      <protection locked="0"/>
    </xf>
    <xf numFmtId="164" fontId="8" fillId="6" borderId="2" xfId="0" applyNumberFormat="1" applyFont="1" applyFill="1" applyBorder="1" applyAlignment="1">
      <alignment horizontal="center" vertical="center"/>
    </xf>
    <xf numFmtId="167" fontId="8" fillId="6" borderId="2" xfId="0" applyNumberFormat="1" applyFont="1" applyFill="1" applyBorder="1" applyAlignment="1">
      <alignment horizontal="center" vertical="center"/>
    </xf>
    <xf numFmtId="3" fontId="8" fillId="6" borderId="2" xfId="0" applyNumberFormat="1" applyFont="1" applyFill="1" applyBorder="1" applyAlignment="1">
      <alignment horizontal="center" vertical="center"/>
    </xf>
    <xf numFmtId="0" fontId="7" fillId="6" borderId="2" xfId="0" applyFont="1" applyFill="1" applyBorder="1" applyAlignment="1">
      <alignment vertical="center" wrapText="1"/>
    </xf>
    <xf numFmtId="0" fontId="9" fillId="6" borderId="2" xfId="0" applyFont="1" applyFill="1" applyBorder="1" applyAlignment="1">
      <alignment horizontal="left" vertical="center"/>
    </xf>
    <xf numFmtId="0" fontId="9" fillId="6" borderId="2" xfId="0" applyFont="1" applyFill="1" applyBorder="1" applyAlignment="1" applyProtection="1">
      <alignment vertical="center"/>
      <protection locked="0"/>
    </xf>
    <xf numFmtId="14" fontId="8" fillId="6" borderId="2"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14" fontId="0" fillId="0" borderId="14" xfId="0" applyNumberFormat="1" applyBorder="1" applyAlignment="1">
      <alignment vertical="center"/>
    </xf>
    <xf numFmtId="0" fontId="0" fillId="0" borderId="14" xfId="0" applyBorder="1" applyAlignment="1" applyProtection="1">
      <alignment horizontal="center" vertical="center"/>
      <protection locked="0"/>
    </xf>
    <xf numFmtId="14" fontId="0" fillId="0" borderId="14" xfId="0" applyNumberFormat="1" applyBorder="1" applyAlignment="1" applyProtection="1">
      <alignment horizontal="center" vertical="center"/>
      <protection locked="0"/>
    </xf>
    <xf numFmtId="0" fontId="0" fillId="0" borderId="15" xfId="0" applyBorder="1" applyAlignment="1">
      <alignment vertical="center"/>
    </xf>
    <xf numFmtId="0" fontId="0" fillId="0" borderId="15" xfId="0" applyBorder="1" applyAlignment="1" applyProtection="1">
      <alignment vertical="center"/>
      <protection locked="0"/>
    </xf>
    <xf numFmtId="14" fontId="0" fillId="0" borderId="0" xfId="0" applyNumberFormat="1" applyAlignment="1">
      <alignment vertical="center"/>
    </xf>
    <xf numFmtId="14" fontId="0" fillId="0" borderId="0" xfId="0" applyNumberFormat="1" applyAlignment="1">
      <alignment horizontal="center" vertical="center"/>
    </xf>
    <xf numFmtId="2" fontId="0" fillId="0" borderId="0" xfId="0" applyNumberFormat="1" applyAlignment="1">
      <alignment vertical="center"/>
    </xf>
    <xf numFmtId="2" fontId="0" fillId="0" borderId="0" xfId="0" applyNumberFormat="1" applyAlignment="1">
      <alignment horizontal="center" vertical="center"/>
    </xf>
    <xf numFmtId="10" fontId="0" fillId="0" borderId="0" xfId="1" applyNumberFormat="1"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1" fontId="14" fillId="0" borderId="0" xfId="0" applyNumberFormat="1" applyFont="1" applyBorder="1" applyAlignment="1">
      <alignment vertical="center"/>
    </xf>
    <xf numFmtId="2" fontId="13" fillId="0" borderId="0" xfId="0" applyNumberFormat="1" applyFont="1" applyAlignment="1">
      <alignment vertical="center"/>
    </xf>
    <xf numFmtId="172" fontId="13" fillId="0" borderId="0" xfId="0" applyNumberFormat="1" applyFont="1" applyAlignment="1">
      <alignment vertical="center"/>
    </xf>
    <xf numFmtId="0" fontId="13" fillId="0" borderId="0" xfId="0" applyFont="1" applyAlignment="1">
      <alignment vertical="center" wrapText="1"/>
    </xf>
    <xf numFmtId="171" fontId="13" fillId="0" borderId="0" xfId="0" applyNumberFormat="1"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13" fillId="0" borderId="0" xfId="0" applyFont="1" applyBorder="1" applyAlignment="1">
      <alignment vertical="center"/>
    </xf>
    <xf numFmtId="0" fontId="13" fillId="8" borderId="0" xfId="0" applyFont="1" applyFill="1" applyAlignment="1">
      <alignment horizontal="center" vertical="center"/>
    </xf>
    <xf numFmtId="0" fontId="13" fillId="8" borderId="0" xfId="0" applyFont="1" applyFill="1" applyAlignment="1">
      <alignment vertical="center"/>
    </xf>
    <xf numFmtId="0" fontId="13" fillId="0" borderId="0" xfId="0" quotePrefix="1" applyFont="1" applyAlignment="1">
      <alignment horizontal="left" vertical="center" indent="1"/>
    </xf>
    <xf numFmtId="169" fontId="13" fillId="0" borderId="0" xfId="0" applyNumberFormat="1" applyFont="1" applyAlignment="1">
      <alignment vertical="center"/>
    </xf>
    <xf numFmtId="168" fontId="13" fillId="0" borderId="0" xfId="0" applyNumberFormat="1" applyFont="1" applyAlignment="1">
      <alignment vertical="center"/>
    </xf>
    <xf numFmtId="170" fontId="13" fillId="0" borderId="0" xfId="0" applyNumberFormat="1" applyFont="1" applyAlignment="1">
      <alignment vertical="center"/>
    </xf>
    <xf numFmtId="1" fontId="14" fillId="0" borderId="0" xfId="0" applyNumberFormat="1" applyFont="1" applyAlignment="1">
      <alignment vertical="center"/>
    </xf>
    <xf numFmtId="173" fontId="13" fillId="0" borderId="0" xfId="0" applyNumberFormat="1" applyFont="1" applyAlignment="1">
      <alignment vertical="center"/>
    </xf>
    <xf numFmtId="0" fontId="13" fillId="8" borderId="0" xfId="0" applyFont="1" applyFill="1" applyBorder="1" applyAlignment="1">
      <alignment horizontal="center" vertical="center"/>
    </xf>
    <xf numFmtId="0" fontId="13" fillId="0" borderId="0" xfId="0" applyFont="1" applyFill="1" applyBorder="1" applyAlignment="1">
      <alignment horizontal="center" vertical="center"/>
    </xf>
    <xf numFmtId="1" fontId="14" fillId="0" borderId="1" xfId="0" applyNumberFormat="1" applyFont="1" applyBorder="1" applyAlignment="1">
      <alignment vertical="center"/>
    </xf>
    <xf numFmtId="2" fontId="13" fillId="0" borderId="1" xfId="0" applyNumberFormat="1" applyFont="1" applyBorder="1" applyAlignment="1">
      <alignment vertical="center"/>
    </xf>
    <xf numFmtId="0" fontId="13" fillId="0" borderId="16" xfId="0" applyFont="1" applyBorder="1" applyAlignment="1">
      <alignment horizontal="center" vertical="center"/>
    </xf>
    <xf numFmtId="0" fontId="13" fillId="8" borderId="17" xfId="0" applyFont="1" applyFill="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Alignment="1">
      <alignment horizontal="left" vertical="top" wrapText="1" indent="1"/>
    </xf>
    <xf numFmtId="0" fontId="13" fillId="0" borderId="1" xfId="0" applyFont="1" applyFill="1" applyBorder="1" applyAlignment="1">
      <alignment horizontal="center" vertical="center"/>
    </xf>
    <xf numFmtId="0" fontId="4" fillId="8" borderId="0" xfId="0" applyFont="1" applyFill="1" applyAlignment="1">
      <alignment horizontal="left" vertical="center" indent="1"/>
    </xf>
    <xf numFmtId="1" fontId="14" fillId="8" borderId="0" xfId="0" applyNumberFormat="1" applyFont="1" applyFill="1" applyBorder="1" applyAlignment="1">
      <alignment vertical="center"/>
    </xf>
    <xf numFmtId="2" fontId="13" fillId="8" borderId="0" xfId="0" applyNumberFormat="1" applyFont="1" applyFill="1" applyAlignment="1">
      <alignmen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164" fontId="2" fillId="0" borderId="0"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3" fillId="0" borderId="1" xfId="0" applyFont="1" applyBorder="1" applyAlignment="1">
      <alignment horizontal="right"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10" fontId="0" fillId="0" borderId="0" xfId="1" applyNumberFormat="1" applyFont="1" applyAlignment="1">
      <alignment horizontal="center" vertical="center"/>
    </xf>
    <xf numFmtId="0" fontId="0" fillId="0" borderId="0" xfId="0" applyAlignment="1">
      <alignment horizontal="left" vertical="center" wrapText="1"/>
    </xf>
    <xf numFmtId="2" fontId="11" fillId="0" borderId="0" xfId="0" applyNumberFormat="1"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left" vertical="center" wrapText="1" indent="1"/>
    </xf>
    <xf numFmtId="0" fontId="13" fillId="0" borderId="0" xfId="0" applyFont="1" applyAlignment="1">
      <alignment horizontal="left" vertical="top" wrapText="1" indent="1"/>
    </xf>
    <xf numFmtId="0" fontId="4" fillId="0" borderId="0" xfId="0" applyFont="1" applyAlignment="1">
      <alignment horizontal="left" vertical="top" wrapText="1" indent="1"/>
    </xf>
    <xf numFmtId="2" fontId="0" fillId="7" borderId="0" xfId="0" applyNumberFormat="1" applyFill="1" applyAlignment="1">
      <alignment horizontal="center" vertical="center"/>
    </xf>
    <xf numFmtId="2" fontId="0" fillId="0" borderId="0" xfId="0" applyNumberFormat="1" applyFill="1" applyAlignment="1">
      <alignment horizontal="center" vertical="center" wrapText="1"/>
    </xf>
    <xf numFmtId="0" fontId="0" fillId="0" borderId="0" xfId="0" applyFill="1" applyAlignment="1">
      <alignment horizontal="center" vertical="center" wrapText="1"/>
    </xf>
    <xf numFmtId="2" fontId="0" fillId="7" borderId="0" xfId="0" applyNumberFormat="1" applyFill="1" applyAlignment="1">
      <alignment vertical="center"/>
    </xf>
  </cellXfs>
  <cellStyles count="2">
    <cellStyle name="Normal" xfId="0" builtinId="0"/>
    <cellStyle name="Percent" xfId="1" builtinId="5"/>
  </cellStyles>
  <dxfs count="28">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
      <font>
        <b/>
        <i val="0"/>
      </font>
      <fill>
        <gradientFill degree="90">
          <stop position="0">
            <color theme="0"/>
          </stop>
          <stop position="1">
            <color rgb="FFFFFF00"/>
          </stop>
        </gradientFill>
      </fill>
    </dxf>
    <dxf>
      <font>
        <b/>
        <i val="0"/>
        <color auto="1"/>
      </font>
      <fill>
        <gradientFill degree="90">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B99"/>
  <sheetViews>
    <sheetView showGridLines="0" tabSelected="1" zoomScale="80" zoomScaleNormal="80" workbookViewId="0">
      <pane xSplit="2" ySplit="6" topLeftCell="K7" activePane="bottomRight" state="frozen"/>
      <selection pane="topRight" activeCell="C1" sqref="C1"/>
      <selection pane="bottomLeft" activeCell="A7" sqref="A7"/>
      <selection pane="bottomRight" activeCell="V5" sqref="V5:V6"/>
    </sheetView>
  </sheetViews>
  <sheetFormatPr defaultRowHeight="15" x14ac:dyDescent="0.25"/>
  <cols>
    <col min="1" max="1" width="4.140625" style="9" bestFit="1" customWidth="1"/>
    <col min="2" max="2" width="8.85546875" style="1" bestFit="1" customWidth="1"/>
    <col min="3" max="3" width="13.5703125" style="1" bestFit="1" customWidth="1"/>
    <col min="4" max="4" width="21" style="1" bestFit="1" customWidth="1"/>
    <col min="5" max="5" width="8.28515625" style="1" bestFit="1" customWidth="1"/>
    <col min="6" max="6" width="11" style="1" bestFit="1" customWidth="1"/>
    <col min="7" max="7" width="10.5703125" style="1" bestFit="1" customWidth="1"/>
    <col min="8" max="8" width="10.140625" style="1" bestFit="1" customWidth="1"/>
    <col min="9" max="9" width="6.7109375" style="9" bestFit="1" customWidth="1"/>
    <col min="10" max="10" width="10.28515625" style="89" bestFit="1" customWidth="1"/>
    <col min="11" max="11" width="6.7109375" style="1" bestFit="1" customWidth="1"/>
    <col min="12" max="12" width="9.85546875" style="1" bestFit="1" customWidth="1"/>
    <col min="13" max="13" width="6.7109375" style="1" bestFit="1" customWidth="1"/>
    <col min="14" max="14" width="10.28515625" style="1" bestFit="1" customWidth="1"/>
    <col min="15" max="15" width="9.85546875" style="1" bestFit="1" customWidth="1"/>
    <col min="16" max="16" width="9.42578125" style="1" bestFit="1" customWidth="1"/>
    <col min="17" max="17" width="9.42578125" style="1" customWidth="1"/>
    <col min="18" max="18" width="12.28515625" style="1" bestFit="1" customWidth="1"/>
    <col min="19" max="19" width="17.5703125" style="1" bestFit="1" customWidth="1"/>
    <col min="20" max="20" width="9.140625" style="1" bestFit="1" customWidth="1"/>
    <col min="21" max="21" width="2.7109375" style="1" customWidth="1"/>
    <col min="22" max="22" width="15.7109375" style="91" customWidth="1"/>
    <col min="23" max="23" width="12.7109375" style="91" customWidth="1"/>
    <col min="24" max="25" width="12.7109375" style="1" customWidth="1"/>
    <col min="26" max="26" width="12.7109375" style="90" customWidth="1"/>
    <col min="27" max="27" width="12.7109375" style="92" customWidth="1"/>
    <col min="28" max="28" width="9.140625" style="92"/>
    <col min="29" max="16384" width="9.140625" style="1"/>
  </cols>
  <sheetData>
    <row r="1" spans="1:28" ht="23.25" x14ac:dyDescent="0.25">
      <c r="A1" s="2"/>
      <c r="B1" s="2"/>
      <c r="C1" s="2"/>
      <c r="D1" s="2"/>
      <c r="F1" s="3"/>
      <c r="G1" s="131" t="s">
        <v>0</v>
      </c>
      <c r="H1" s="131"/>
      <c r="I1" s="131"/>
      <c r="J1" s="131"/>
      <c r="K1" s="131"/>
      <c r="L1" s="131"/>
      <c r="M1" s="131"/>
      <c r="N1" s="131"/>
      <c r="O1" s="131"/>
      <c r="P1" s="131"/>
      <c r="Q1" s="131"/>
      <c r="R1" s="131"/>
    </row>
    <row r="2" spans="1:28" ht="23.25" x14ac:dyDescent="0.25">
      <c r="A2" s="2"/>
      <c r="B2" s="2"/>
      <c r="C2" s="2"/>
      <c r="D2" s="2"/>
      <c r="F2" s="3"/>
      <c r="G2" s="131"/>
      <c r="H2" s="131"/>
      <c r="I2" s="131"/>
      <c r="J2" s="131"/>
      <c r="K2" s="131"/>
      <c r="L2" s="131"/>
      <c r="M2" s="131"/>
      <c r="N2" s="131"/>
      <c r="O2" s="131"/>
      <c r="P2" s="131"/>
      <c r="Q2" s="131"/>
      <c r="R2" s="131"/>
    </row>
    <row r="3" spans="1:28" ht="23.25" x14ac:dyDescent="0.25">
      <c r="A3" s="4"/>
      <c r="B3" s="4"/>
      <c r="C3" s="4"/>
      <c r="D3" s="4"/>
      <c r="F3" s="3"/>
      <c r="G3" s="131"/>
      <c r="H3" s="131"/>
      <c r="I3" s="131"/>
      <c r="J3" s="131"/>
      <c r="K3" s="131"/>
      <c r="L3" s="131"/>
      <c r="M3" s="131"/>
      <c r="N3" s="131"/>
      <c r="O3" s="131"/>
      <c r="P3" s="131"/>
      <c r="Q3" s="131"/>
      <c r="R3" s="131"/>
    </row>
    <row r="4" spans="1:28" ht="20.100000000000001" customHeight="1" x14ac:dyDescent="0.25">
      <c r="A4" s="133" t="s">
        <v>1</v>
      </c>
      <c r="B4" s="133"/>
      <c r="C4" s="5">
        <v>43206.677742129628</v>
      </c>
      <c r="D4" s="6">
        <v>43206.677742129628</v>
      </c>
      <c r="E4" s="7"/>
      <c r="F4" s="8"/>
      <c r="G4" s="132"/>
      <c r="H4" s="132"/>
      <c r="I4" s="132"/>
      <c r="J4" s="132"/>
      <c r="K4" s="132"/>
      <c r="L4" s="132"/>
      <c r="M4" s="132"/>
      <c r="N4" s="132"/>
      <c r="O4" s="132"/>
      <c r="P4" s="132"/>
      <c r="Q4" s="132"/>
      <c r="R4" s="132"/>
      <c r="S4" s="9"/>
      <c r="T4" s="9"/>
      <c r="U4" s="9"/>
      <c r="V4" s="140" t="s">
        <v>95</v>
      </c>
      <c r="W4" s="140"/>
    </row>
    <row r="5" spans="1:28" ht="20.25" customHeight="1" x14ac:dyDescent="0.25">
      <c r="A5" s="134" t="s">
        <v>2</v>
      </c>
      <c r="B5" s="127" t="s">
        <v>3</v>
      </c>
      <c r="C5" s="127" t="s">
        <v>4</v>
      </c>
      <c r="D5" s="127" t="s">
        <v>5</v>
      </c>
      <c r="E5" s="137" t="s">
        <v>6</v>
      </c>
      <c r="F5" s="137" t="s">
        <v>7</v>
      </c>
      <c r="G5" s="137" t="s">
        <v>8</v>
      </c>
      <c r="H5" s="137" t="s">
        <v>9</v>
      </c>
      <c r="I5" s="126" t="s">
        <v>10</v>
      </c>
      <c r="J5" s="126"/>
      <c r="K5" s="126"/>
      <c r="L5" s="126"/>
      <c r="M5" s="127" t="s">
        <v>11</v>
      </c>
      <c r="N5" s="127"/>
      <c r="O5" s="127"/>
      <c r="P5" s="128" t="s">
        <v>12</v>
      </c>
      <c r="Q5" s="128" t="s">
        <v>13</v>
      </c>
      <c r="R5" s="130" t="s">
        <v>14</v>
      </c>
      <c r="S5" s="130" t="s">
        <v>15</v>
      </c>
      <c r="T5" s="124" t="s">
        <v>89</v>
      </c>
      <c r="V5" s="147" t="s">
        <v>103</v>
      </c>
      <c r="W5" s="147" t="s">
        <v>102</v>
      </c>
      <c r="X5" s="148" t="s">
        <v>92</v>
      </c>
      <c r="Y5" s="142" t="s">
        <v>93</v>
      </c>
      <c r="Z5" s="141" t="s">
        <v>96</v>
      </c>
      <c r="AA5" s="139" t="s">
        <v>91</v>
      </c>
      <c r="AB5" s="139" t="s">
        <v>94</v>
      </c>
    </row>
    <row r="6" spans="1:28" ht="20.25" hidden="1" customHeight="1" x14ac:dyDescent="0.25">
      <c r="A6" s="135"/>
      <c r="B6" s="136"/>
      <c r="C6" s="136"/>
      <c r="D6" s="136"/>
      <c r="E6" s="136"/>
      <c r="F6" s="138"/>
      <c r="G6" s="136"/>
      <c r="H6" s="138"/>
      <c r="I6" s="10" t="s">
        <v>16</v>
      </c>
      <c r="J6" s="11" t="s">
        <v>17</v>
      </c>
      <c r="K6" s="12" t="s">
        <v>16</v>
      </c>
      <c r="L6" s="12" t="s">
        <v>18</v>
      </c>
      <c r="M6" s="13" t="s">
        <v>16</v>
      </c>
      <c r="N6" s="13" t="s">
        <v>17</v>
      </c>
      <c r="O6" s="13" t="s">
        <v>18</v>
      </c>
      <c r="P6" s="129"/>
      <c r="Q6" s="129"/>
      <c r="R6" s="129"/>
      <c r="S6" s="129"/>
      <c r="T6" s="125"/>
      <c r="V6" s="147"/>
      <c r="W6" s="147"/>
      <c r="X6" s="148"/>
      <c r="Y6" s="142"/>
      <c r="Z6" s="141"/>
      <c r="AA6" s="139"/>
      <c r="AB6" s="139"/>
    </row>
    <row r="7" spans="1:28" hidden="1" x14ac:dyDescent="0.25">
      <c r="A7" s="14">
        <v>1</v>
      </c>
      <c r="B7" s="15" t="s">
        <v>19</v>
      </c>
      <c r="C7" s="15" t="s">
        <v>46</v>
      </c>
      <c r="D7" s="15" t="s">
        <v>47</v>
      </c>
      <c r="E7" s="16">
        <v>250</v>
      </c>
      <c r="F7" s="16">
        <v>20</v>
      </c>
      <c r="G7" s="16">
        <v>9662</v>
      </c>
      <c r="H7" s="17">
        <v>43204</v>
      </c>
      <c r="I7" s="18">
        <v>9500</v>
      </c>
      <c r="J7" s="19">
        <v>43187</v>
      </c>
      <c r="K7" s="16">
        <v>9500</v>
      </c>
      <c r="L7" s="16">
        <v>500</v>
      </c>
      <c r="M7" s="16">
        <v>9750</v>
      </c>
      <c r="N7" s="20">
        <v>43209.4</v>
      </c>
      <c r="O7" s="16">
        <v>250</v>
      </c>
      <c r="P7" s="21">
        <v>-88</v>
      </c>
      <c r="Q7" s="22">
        <v>-4.4000000000000004</v>
      </c>
      <c r="R7" s="23" t="s">
        <v>20</v>
      </c>
      <c r="S7" s="24" t="s">
        <v>48</v>
      </c>
      <c r="T7" s="25"/>
      <c r="V7" s="91">
        <f>IF($M7&lt;2001,2%,IF($M7&lt;6001,4%,IF($M7&lt;12001,6%,8%)))*$Z7</f>
        <v>43.199999999999996</v>
      </c>
      <c r="W7" s="91">
        <f t="shared" ref="W7:W31" si="0">(($L7=250)*2)+(($L7=500)*3)+(($L7=1000)*4)+(($L7=2000)*5)+(($L7=4000)*6)</f>
        <v>3</v>
      </c>
      <c r="X7" s="1">
        <v>0.17</v>
      </c>
      <c r="Y7" s="90">
        <f>SUM(V7:X7)</f>
        <v>46.37</v>
      </c>
      <c r="Z7" s="90">
        <f t="shared" ref="Z7:Z31" si="1">DAY(EOMONTH($C$4,0))*24</f>
        <v>720</v>
      </c>
      <c r="AA7" s="92">
        <f>(Z7-Y7)/Z7</f>
        <v>0.93559722222222219</v>
      </c>
      <c r="AB7" s="92">
        <f>0.85*AA7</f>
        <v>0.7952576388888889</v>
      </c>
    </row>
    <row r="8" spans="1:28" hidden="1" x14ac:dyDescent="0.25">
      <c r="A8" s="14">
        <v>2</v>
      </c>
      <c r="B8" s="15" t="s">
        <v>21</v>
      </c>
      <c r="C8" s="15" t="s">
        <v>46</v>
      </c>
      <c r="D8" s="15" t="s">
        <v>49</v>
      </c>
      <c r="E8" s="16">
        <v>250</v>
      </c>
      <c r="F8" s="16">
        <v>20</v>
      </c>
      <c r="G8" s="16">
        <v>9596</v>
      </c>
      <c r="H8" s="17">
        <v>43204</v>
      </c>
      <c r="I8" s="18">
        <v>9500</v>
      </c>
      <c r="J8" s="19">
        <v>43068</v>
      </c>
      <c r="K8" s="16">
        <v>9500</v>
      </c>
      <c r="L8" s="16">
        <v>500</v>
      </c>
      <c r="M8" s="16">
        <v>9750</v>
      </c>
      <c r="N8" s="20">
        <v>43212.7</v>
      </c>
      <c r="O8" s="16">
        <v>250</v>
      </c>
      <c r="P8" s="21">
        <v>-154</v>
      </c>
      <c r="Q8" s="22">
        <v>-7.7</v>
      </c>
      <c r="R8" s="23" t="s">
        <v>22</v>
      </c>
      <c r="S8" s="24" t="s">
        <v>48</v>
      </c>
      <c r="T8" s="25"/>
      <c r="V8" s="91">
        <f>IF($M8&lt;2001,2%,IF($M8&lt;6001,4%,IF($M8&lt;12001,6%,8%)))*$Z8</f>
        <v>43.199999999999996</v>
      </c>
      <c r="W8" s="91">
        <f t="shared" si="0"/>
        <v>3</v>
      </c>
      <c r="X8" s="1">
        <v>0.17</v>
      </c>
      <c r="Y8" s="90">
        <f>SUM(V8:X8)</f>
        <v>46.37</v>
      </c>
      <c r="Z8" s="90">
        <f t="shared" si="1"/>
        <v>720</v>
      </c>
      <c r="AA8" s="92">
        <f t="shared" ref="AA8:AA31" si="2">(Z8-Y8)/Z8</f>
        <v>0.93559722222222219</v>
      </c>
      <c r="AB8" s="92">
        <f t="shared" ref="AB8:AB31" si="3">0.85*AA8</f>
        <v>0.7952576388888889</v>
      </c>
    </row>
    <row r="9" spans="1:28" hidden="1" x14ac:dyDescent="0.25">
      <c r="A9" s="14">
        <v>3</v>
      </c>
      <c r="B9" s="15" t="s">
        <v>23</v>
      </c>
      <c r="C9" s="15" t="s">
        <v>46</v>
      </c>
      <c r="D9" s="15" t="s">
        <v>50</v>
      </c>
      <c r="E9" s="16">
        <v>250</v>
      </c>
      <c r="F9" s="16">
        <v>20</v>
      </c>
      <c r="G9" s="16">
        <v>8667</v>
      </c>
      <c r="H9" s="17">
        <v>43204</v>
      </c>
      <c r="I9" s="18">
        <v>8500</v>
      </c>
      <c r="J9" s="19">
        <v>43194</v>
      </c>
      <c r="K9" s="16">
        <v>8500</v>
      </c>
      <c r="L9" s="16">
        <v>500</v>
      </c>
      <c r="M9" s="16">
        <v>8750</v>
      </c>
      <c r="N9" s="20">
        <v>43209.15</v>
      </c>
      <c r="O9" s="16">
        <v>250</v>
      </c>
      <c r="P9" s="21">
        <v>-83</v>
      </c>
      <c r="Q9" s="22">
        <v>-4.1500000000000004</v>
      </c>
      <c r="R9" s="23" t="s">
        <v>20</v>
      </c>
      <c r="S9" s="24" t="s">
        <v>51</v>
      </c>
      <c r="T9" s="26"/>
      <c r="V9" s="91">
        <f>IF($M9&lt;2001,2%,IF($M9&lt;6001,4%,IF($M9&lt;12001,6%,8%)))*$Z9</f>
        <v>43.199999999999996</v>
      </c>
      <c r="W9" s="91">
        <f t="shared" si="0"/>
        <v>3</v>
      </c>
      <c r="X9" s="1">
        <v>0.17</v>
      </c>
      <c r="Y9" s="90">
        <f>SUM(V9:X9)</f>
        <v>46.37</v>
      </c>
      <c r="Z9" s="90">
        <f t="shared" si="1"/>
        <v>720</v>
      </c>
      <c r="AA9" s="92">
        <f t="shared" si="2"/>
        <v>0.93559722222222219</v>
      </c>
      <c r="AB9" s="92">
        <f t="shared" si="3"/>
        <v>0.7952576388888889</v>
      </c>
    </row>
    <row r="10" spans="1:28" x14ac:dyDescent="0.25">
      <c r="A10" s="14">
        <v>4</v>
      </c>
      <c r="B10" s="15" t="s">
        <v>24</v>
      </c>
      <c r="C10" s="15" t="s">
        <v>46</v>
      </c>
      <c r="D10" s="15" t="s">
        <v>52</v>
      </c>
      <c r="E10" s="16">
        <v>250</v>
      </c>
      <c r="F10" s="16">
        <v>20</v>
      </c>
      <c r="G10" s="16">
        <v>4791</v>
      </c>
      <c r="H10" s="17">
        <v>43204</v>
      </c>
      <c r="I10" s="18">
        <v>4750</v>
      </c>
      <c r="J10" s="19">
        <v>43198</v>
      </c>
      <c r="K10" s="16">
        <v>4750</v>
      </c>
      <c r="L10" s="16">
        <v>250</v>
      </c>
      <c r="M10" s="16">
        <v>5000</v>
      </c>
      <c r="N10" s="20">
        <v>43215.45</v>
      </c>
      <c r="O10" s="16">
        <v>1000</v>
      </c>
      <c r="P10" s="21">
        <v>-209</v>
      </c>
      <c r="Q10" s="22">
        <v>-10.45</v>
      </c>
      <c r="R10" s="23" t="s">
        <v>20</v>
      </c>
      <c r="S10" s="24" t="s">
        <v>53</v>
      </c>
      <c r="T10" s="26"/>
      <c r="V10" s="146">
        <f>IF($M10&lt;2001,2%,IF($M10&lt;6001,4%,IF($M10&lt;12001,6%,8%)))*$Z10</f>
        <v>28.8</v>
      </c>
      <c r="W10" s="91">
        <f t="shared" si="0"/>
        <v>2</v>
      </c>
      <c r="X10" s="1">
        <v>0.17</v>
      </c>
      <c r="Y10" s="149">
        <f>SUM(V10:X10)</f>
        <v>30.970000000000002</v>
      </c>
      <c r="Z10" s="90">
        <f t="shared" si="1"/>
        <v>720</v>
      </c>
      <c r="AA10" s="92">
        <f t="shared" si="2"/>
        <v>0.95698611111111109</v>
      </c>
      <c r="AB10" s="92">
        <f t="shared" si="3"/>
        <v>0.81343819444444443</v>
      </c>
    </row>
    <row r="11" spans="1:28" hidden="1" x14ac:dyDescent="0.25">
      <c r="A11" s="14">
        <v>5</v>
      </c>
      <c r="B11" s="15" t="s">
        <v>25</v>
      </c>
      <c r="C11" s="15" t="s">
        <v>54</v>
      </c>
      <c r="D11" s="15" t="s">
        <v>55</v>
      </c>
      <c r="E11" s="16">
        <v>250</v>
      </c>
      <c r="F11" s="16">
        <v>20</v>
      </c>
      <c r="G11" s="16">
        <v>9387</v>
      </c>
      <c r="H11" s="17">
        <v>43204</v>
      </c>
      <c r="I11" s="18">
        <v>9250</v>
      </c>
      <c r="J11" s="19">
        <v>43189</v>
      </c>
      <c r="K11" s="16">
        <v>9250</v>
      </c>
      <c r="L11" s="16">
        <v>250</v>
      </c>
      <c r="M11" s="16">
        <v>9500</v>
      </c>
      <c r="N11" s="20">
        <v>43210.65</v>
      </c>
      <c r="O11" s="16">
        <v>500</v>
      </c>
      <c r="P11" s="21">
        <v>-113</v>
      </c>
      <c r="Q11" s="22">
        <v>-5.65</v>
      </c>
      <c r="R11" s="23" t="s">
        <v>20</v>
      </c>
      <c r="S11" s="24" t="s">
        <v>56</v>
      </c>
      <c r="T11" s="26"/>
      <c r="V11" s="91">
        <f>IF($M11&lt;2001,2%,IF($M11&lt;6001,4%,IF($M11&lt;12001,6%,8%)))*$Z11</f>
        <v>43.199999999999996</v>
      </c>
      <c r="W11" s="91">
        <f t="shared" si="0"/>
        <v>2</v>
      </c>
      <c r="X11" s="1">
        <v>0.17</v>
      </c>
      <c r="Y11" s="90">
        <f>SUM(V11:X11)</f>
        <v>45.37</v>
      </c>
      <c r="Z11" s="90">
        <f t="shared" si="1"/>
        <v>720</v>
      </c>
      <c r="AA11" s="92">
        <f t="shared" si="2"/>
        <v>0.93698611111111108</v>
      </c>
      <c r="AB11" s="92">
        <f t="shared" si="3"/>
        <v>0.79643819444444441</v>
      </c>
    </row>
    <row r="12" spans="1:28" hidden="1" x14ac:dyDescent="0.25">
      <c r="A12" s="14">
        <v>6</v>
      </c>
      <c r="B12" s="15" t="s">
        <v>26</v>
      </c>
      <c r="C12" s="15" t="s">
        <v>54</v>
      </c>
      <c r="D12" s="15" t="s">
        <v>55</v>
      </c>
      <c r="E12" s="16">
        <v>250</v>
      </c>
      <c r="F12" s="16">
        <v>20</v>
      </c>
      <c r="G12" s="16">
        <v>10307</v>
      </c>
      <c r="H12" s="17">
        <v>43204</v>
      </c>
      <c r="I12" s="18">
        <v>10250</v>
      </c>
      <c r="J12" s="19">
        <v>43171</v>
      </c>
      <c r="K12" s="16">
        <v>10250</v>
      </c>
      <c r="L12" s="16">
        <v>250</v>
      </c>
      <c r="M12" s="16">
        <v>10500</v>
      </c>
      <c r="N12" s="20">
        <v>43214.65</v>
      </c>
      <c r="O12" s="16">
        <v>500</v>
      </c>
      <c r="P12" s="21">
        <v>-193</v>
      </c>
      <c r="Q12" s="22">
        <v>-9.65</v>
      </c>
      <c r="R12" s="23" t="s">
        <v>22</v>
      </c>
      <c r="S12" s="24" t="s">
        <v>57</v>
      </c>
      <c r="T12" s="25"/>
      <c r="V12" s="91">
        <f>IF($M12&lt;2001,2%,IF($M12&lt;6001,4%,IF($M12&lt;12001,6%,8%)))*$Z12</f>
        <v>43.199999999999996</v>
      </c>
      <c r="W12" s="91">
        <f t="shared" si="0"/>
        <v>2</v>
      </c>
      <c r="X12" s="1">
        <v>0.17</v>
      </c>
      <c r="Y12" s="90">
        <f>SUM(V12:X12)</f>
        <v>45.37</v>
      </c>
      <c r="Z12" s="90">
        <f t="shared" si="1"/>
        <v>720</v>
      </c>
      <c r="AA12" s="92">
        <f t="shared" si="2"/>
        <v>0.93698611111111108</v>
      </c>
      <c r="AB12" s="92">
        <f t="shared" si="3"/>
        <v>0.79643819444444441</v>
      </c>
    </row>
    <row r="13" spans="1:28" x14ac:dyDescent="0.25">
      <c r="A13" s="14">
        <v>7</v>
      </c>
      <c r="B13" s="15" t="s">
        <v>27</v>
      </c>
      <c r="C13" s="15" t="s">
        <v>58</v>
      </c>
      <c r="D13" s="15" t="s">
        <v>59</v>
      </c>
      <c r="E13" s="16">
        <v>250</v>
      </c>
      <c r="F13" s="16">
        <v>20</v>
      </c>
      <c r="G13" s="16">
        <v>3178</v>
      </c>
      <c r="H13" s="17">
        <v>43204</v>
      </c>
      <c r="I13" s="18">
        <v>3000</v>
      </c>
      <c r="J13" s="19">
        <v>43187</v>
      </c>
      <c r="K13" s="16">
        <v>3000</v>
      </c>
      <c r="L13" s="16">
        <v>1000</v>
      </c>
      <c r="M13" s="16">
        <v>3250</v>
      </c>
      <c r="N13" s="20">
        <v>43208.6</v>
      </c>
      <c r="O13" s="16">
        <v>250</v>
      </c>
      <c r="P13" s="21">
        <v>-72</v>
      </c>
      <c r="Q13" s="22">
        <v>-3.6</v>
      </c>
      <c r="R13" s="23" t="s">
        <v>20</v>
      </c>
      <c r="S13" s="24" t="s">
        <v>60</v>
      </c>
      <c r="T13" s="25"/>
      <c r="V13" s="146">
        <f>IF($M13&lt;2001,2%,IF($M13&lt;6001,4%,IF($M13&lt;12001,6%,8%)))*$Z13</f>
        <v>28.8</v>
      </c>
      <c r="W13" s="91">
        <f t="shared" si="0"/>
        <v>4</v>
      </c>
      <c r="X13" s="1">
        <v>0.17</v>
      </c>
      <c r="Y13" s="149">
        <f>SUM(V13:X13)</f>
        <v>32.97</v>
      </c>
      <c r="Z13" s="90">
        <f t="shared" si="1"/>
        <v>720</v>
      </c>
      <c r="AA13" s="92">
        <f t="shared" si="2"/>
        <v>0.95420833333333333</v>
      </c>
      <c r="AB13" s="92">
        <f t="shared" si="3"/>
        <v>0.81107708333333328</v>
      </c>
    </row>
    <row r="14" spans="1:28" x14ac:dyDescent="0.25">
      <c r="A14" s="14">
        <v>8</v>
      </c>
      <c r="B14" s="15" t="s">
        <v>28</v>
      </c>
      <c r="C14" s="15" t="s">
        <v>61</v>
      </c>
      <c r="D14" s="15" t="s">
        <v>62</v>
      </c>
      <c r="E14" s="16">
        <v>250</v>
      </c>
      <c r="F14" s="16">
        <v>20</v>
      </c>
      <c r="G14" s="16">
        <v>13623</v>
      </c>
      <c r="H14" s="17">
        <v>43204</v>
      </c>
      <c r="I14" s="18">
        <v>13500</v>
      </c>
      <c r="J14" s="19">
        <v>43179</v>
      </c>
      <c r="K14" s="16">
        <v>13500</v>
      </c>
      <c r="L14" s="16">
        <v>500</v>
      </c>
      <c r="M14" s="16">
        <v>13750</v>
      </c>
      <c r="N14" s="20">
        <v>43211.35</v>
      </c>
      <c r="O14" s="16">
        <v>250</v>
      </c>
      <c r="P14" s="21">
        <v>-127</v>
      </c>
      <c r="Q14" s="22">
        <v>-6.35</v>
      </c>
      <c r="R14" s="23" t="s">
        <v>20</v>
      </c>
      <c r="S14" s="24" t="s">
        <v>63</v>
      </c>
      <c r="T14" s="25"/>
      <c r="V14" s="146">
        <f>IF($M14&lt;2001,2%,IF($M14&lt;6001,4%,IF($M14&lt;12001,6%,8%)))*$Z14</f>
        <v>57.6</v>
      </c>
      <c r="W14" s="91">
        <f t="shared" si="0"/>
        <v>3</v>
      </c>
      <c r="X14" s="1">
        <v>0.17</v>
      </c>
      <c r="Y14" s="149">
        <f>SUM(V14:X14)</f>
        <v>60.77</v>
      </c>
      <c r="Z14" s="90">
        <f t="shared" si="1"/>
        <v>720</v>
      </c>
      <c r="AA14" s="92">
        <f t="shared" si="2"/>
        <v>0.91559722222222228</v>
      </c>
      <c r="AB14" s="92">
        <f t="shared" si="3"/>
        <v>0.77825763888888888</v>
      </c>
    </row>
    <row r="15" spans="1:28" hidden="1" x14ac:dyDescent="0.25">
      <c r="A15" s="14">
        <v>9</v>
      </c>
      <c r="B15" s="15" t="s">
        <v>29</v>
      </c>
      <c r="C15" s="15" t="s">
        <v>61</v>
      </c>
      <c r="D15" s="15" t="s">
        <v>64</v>
      </c>
      <c r="E15" s="16">
        <v>250</v>
      </c>
      <c r="F15" s="16">
        <v>20</v>
      </c>
      <c r="G15" s="16">
        <v>11806</v>
      </c>
      <c r="H15" s="17">
        <v>43204</v>
      </c>
      <c r="I15" s="18">
        <v>11500</v>
      </c>
      <c r="J15" s="19">
        <v>43187</v>
      </c>
      <c r="K15" s="16">
        <v>11500</v>
      </c>
      <c r="L15" s="16">
        <v>500</v>
      </c>
      <c r="M15" s="16">
        <v>11750</v>
      </c>
      <c r="N15" s="20">
        <v>43202.2</v>
      </c>
      <c r="O15" s="16">
        <v>250</v>
      </c>
      <c r="P15" s="21" t="s">
        <v>65</v>
      </c>
      <c r="Q15" s="22">
        <v>2.8</v>
      </c>
      <c r="R15" s="23" t="s">
        <v>20</v>
      </c>
      <c r="S15" s="24" t="s">
        <v>66</v>
      </c>
      <c r="T15" s="25"/>
      <c r="V15" s="91">
        <f>IF($M15&lt;2001,2%,IF($M15&lt;6001,4%,IF($M15&lt;12001,6%,8%)))*$Z15</f>
        <v>43.199999999999996</v>
      </c>
      <c r="W15" s="91">
        <f t="shared" si="0"/>
        <v>3</v>
      </c>
      <c r="X15" s="1">
        <v>0.17</v>
      </c>
      <c r="Y15" s="90">
        <f>SUM(V15:X15)</f>
        <v>46.37</v>
      </c>
      <c r="Z15" s="90">
        <f t="shared" si="1"/>
        <v>720</v>
      </c>
      <c r="AA15" s="92">
        <f t="shared" si="2"/>
        <v>0.93559722222222219</v>
      </c>
      <c r="AB15" s="92">
        <f t="shared" si="3"/>
        <v>0.7952576388888889</v>
      </c>
    </row>
    <row r="16" spans="1:28" hidden="1" x14ac:dyDescent="0.25">
      <c r="A16" s="14">
        <v>10</v>
      </c>
      <c r="B16" s="15" t="s">
        <v>30</v>
      </c>
      <c r="C16" s="15" t="s">
        <v>67</v>
      </c>
      <c r="D16" s="15">
        <v>13358</v>
      </c>
      <c r="E16" s="16">
        <v>250</v>
      </c>
      <c r="F16" s="16">
        <v>20</v>
      </c>
      <c r="G16" s="16">
        <v>7382</v>
      </c>
      <c r="H16" s="17">
        <v>43204</v>
      </c>
      <c r="I16" s="18">
        <v>7250</v>
      </c>
      <c r="J16" s="19">
        <v>43191</v>
      </c>
      <c r="K16" s="16">
        <v>7250</v>
      </c>
      <c r="L16" s="16">
        <v>250</v>
      </c>
      <c r="M16" s="16">
        <v>7500</v>
      </c>
      <c r="N16" s="20">
        <v>43210.9</v>
      </c>
      <c r="O16" s="16">
        <v>500</v>
      </c>
      <c r="P16" s="21">
        <v>-118</v>
      </c>
      <c r="Q16" s="22">
        <v>-5.9</v>
      </c>
      <c r="R16" s="23" t="s">
        <v>20</v>
      </c>
      <c r="S16" s="24" t="s">
        <v>68</v>
      </c>
      <c r="T16" s="25"/>
      <c r="V16" s="91">
        <f>IF($M16&lt;2001,2%,IF($M16&lt;6001,4%,IF($M16&lt;12001,6%,8%)))*$Z16</f>
        <v>43.199999999999996</v>
      </c>
      <c r="W16" s="91">
        <f t="shared" si="0"/>
        <v>2</v>
      </c>
      <c r="X16" s="1">
        <v>0.17</v>
      </c>
      <c r="Y16" s="90">
        <f>SUM(V16:X16)</f>
        <v>45.37</v>
      </c>
      <c r="Z16" s="90">
        <f t="shared" si="1"/>
        <v>720</v>
      </c>
      <c r="AA16" s="92">
        <f t="shared" si="2"/>
        <v>0.93698611111111108</v>
      </c>
      <c r="AB16" s="92">
        <f t="shared" si="3"/>
        <v>0.79643819444444441</v>
      </c>
    </row>
    <row r="17" spans="1:28" hidden="1" x14ac:dyDescent="0.25">
      <c r="A17" s="14">
        <v>11</v>
      </c>
      <c r="B17" s="15" t="s">
        <v>31</v>
      </c>
      <c r="C17" s="15" t="s">
        <v>69</v>
      </c>
      <c r="D17" s="15">
        <v>0</v>
      </c>
      <c r="E17" s="16">
        <v>250</v>
      </c>
      <c r="F17" s="16">
        <v>20</v>
      </c>
      <c r="G17" s="16">
        <v>7933</v>
      </c>
      <c r="H17" s="17">
        <v>43204</v>
      </c>
      <c r="I17" s="18">
        <v>8000</v>
      </c>
      <c r="J17" s="19">
        <v>43198</v>
      </c>
      <c r="K17" s="16">
        <v>8000</v>
      </c>
      <c r="L17" s="16">
        <v>4000</v>
      </c>
      <c r="M17" s="16">
        <v>8250</v>
      </c>
      <c r="N17" s="20">
        <v>43220.85</v>
      </c>
      <c r="O17" s="16">
        <v>250</v>
      </c>
      <c r="P17" s="21">
        <v>-317</v>
      </c>
      <c r="Q17" s="22">
        <v>-15.85</v>
      </c>
      <c r="R17" s="23" t="s">
        <v>20</v>
      </c>
      <c r="S17" s="24" t="s">
        <v>70</v>
      </c>
      <c r="T17" s="25"/>
      <c r="V17" s="91">
        <f>IF($M17&lt;2001,2%,IF($M17&lt;6001,4%,IF($M17&lt;12001,6%,8%)))*$Z17</f>
        <v>43.199999999999996</v>
      </c>
      <c r="W17" s="91">
        <f t="shared" si="0"/>
        <v>6</v>
      </c>
      <c r="X17" s="1">
        <v>0.17</v>
      </c>
      <c r="Y17" s="90">
        <f>SUM(V17:X17)</f>
        <v>49.37</v>
      </c>
      <c r="Z17" s="90">
        <f t="shared" si="1"/>
        <v>720</v>
      </c>
      <c r="AA17" s="92">
        <f t="shared" si="2"/>
        <v>0.93143055555555554</v>
      </c>
      <c r="AB17" s="92">
        <f t="shared" si="3"/>
        <v>0.79171597222222223</v>
      </c>
    </row>
    <row r="18" spans="1:28" x14ac:dyDescent="0.25">
      <c r="A18" s="14">
        <v>12</v>
      </c>
      <c r="B18" s="15" t="s">
        <v>32</v>
      </c>
      <c r="C18" s="15" t="s">
        <v>71</v>
      </c>
      <c r="D18" s="15">
        <v>0</v>
      </c>
      <c r="E18" s="16">
        <v>250</v>
      </c>
      <c r="F18" s="16">
        <v>20</v>
      </c>
      <c r="G18" s="16">
        <v>4827</v>
      </c>
      <c r="H18" s="17">
        <v>43204</v>
      </c>
      <c r="I18" s="18">
        <v>4750</v>
      </c>
      <c r="J18" s="19">
        <v>43195</v>
      </c>
      <c r="K18" s="16">
        <v>4750</v>
      </c>
      <c r="L18" s="16">
        <v>250</v>
      </c>
      <c r="M18" s="16">
        <v>5000</v>
      </c>
      <c r="N18" s="20">
        <v>43213.65</v>
      </c>
      <c r="O18" s="16">
        <v>1000</v>
      </c>
      <c r="P18" s="21">
        <v>-173</v>
      </c>
      <c r="Q18" s="22">
        <v>-8.65</v>
      </c>
      <c r="R18" s="23" t="s">
        <v>20</v>
      </c>
      <c r="S18" s="24" t="s">
        <v>53</v>
      </c>
      <c r="T18" s="25"/>
      <c r="V18" s="146">
        <f>IF($M18&lt;2001,2%,IF($M18&lt;6001,4%,IF($M18&lt;12001,6%,8%)))*$Z18</f>
        <v>28.8</v>
      </c>
      <c r="W18" s="91">
        <f t="shared" si="0"/>
        <v>2</v>
      </c>
      <c r="X18" s="1">
        <v>0.17</v>
      </c>
      <c r="Y18" s="149">
        <f>SUM(V18:X18)</f>
        <v>30.970000000000002</v>
      </c>
      <c r="Z18" s="90">
        <f t="shared" si="1"/>
        <v>720</v>
      </c>
      <c r="AA18" s="92">
        <f t="shared" si="2"/>
        <v>0.95698611111111109</v>
      </c>
      <c r="AB18" s="92">
        <f t="shared" si="3"/>
        <v>0.81343819444444443</v>
      </c>
    </row>
    <row r="19" spans="1:28" x14ac:dyDescent="0.25">
      <c r="A19" s="14">
        <v>13</v>
      </c>
      <c r="B19" s="15" t="s">
        <v>33</v>
      </c>
      <c r="C19" s="15" t="s">
        <v>72</v>
      </c>
      <c r="D19" s="15">
        <v>0</v>
      </c>
      <c r="E19" s="16">
        <v>250</v>
      </c>
      <c r="F19" s="16">
        <v>20</v>
      </c>
      <c r="G19" s="16">
        <v>3272</v>
      </c>
      <c r="H19" s="17">
        <v>43204</v>
      </c>
      <c r="I19" s="18">
        <v>3000</v>
      </c>
      <c r="J19" s="19">
        <v>43144</v>
      </c>
      <c r="K19" s="16">
        <v>3000</v>
      </c>
      <c r="L19" s="16">
        <v>1000</v>
      </c>
      <c r="M19" s="16">
        <v>3250</v>
      </c>
      <c r="N19" s="20">
        <v>43203.9</v>
      </c>
      <c r="O19" s="16">
        <v>250</v>
      </c>
      <c r="P19" s="21" t="s">
        <v>73</v>
      </c>
      <c r="Q19" s="22">
        <v>1.1000000000000001</v>
      </c>
      <c r="R19" s="23" t="s">
        <v>20</v>
      </c>
      <c r="S19" s="24" t="s">
        <v>60</v>
      </c>
      <c r="T19" s="25"/>
      <c r="V19" s="146">
        <f>IF($M19&lt;2001,2%,IF($M19&lt;6001,4%,IF($M19&lt;12001,6%,8%)))*$Z19</f>
        <v>28.8</v>
      </c>
      <c r="W19" s="91">
        <f t="shared" si="0"/>
        <v>4</v>
      </c>
      <c r="X19" s="1">
        <v>0.17</v>
      </c>
      <c r="Y19" s="149">
        <f>SUM(V19:X19)</f>
        <v>32.97</v>
      </c>
      <c r="Z19" s="90">
        <f t="shared" si="1"/>
        <v>720</v>
      </c>
      <c r="AA19" s="92">
        <f t="shared" si="2"/>
        <v>0.95420833333333333</v>
      </c>
      <c r="AB19" s="92">
        <f t="shared" si="3"/>
        <v>0.81107708333333328</v>
      </c>
    </row>
    <row r="20" spans="1:28" hidden="1" x14ac:dyDescent="0.25">
      <c r="A20" s="14">
        <v>14</v>
      </c>
      <c r="B20" s="15" t="s">
        <v>34</v>
      </c>
      <c r="C20" s="15" t="s">
        <v>74</v>
      </c>
      <c r="D20" s="15" t="s">
        <v>75</v>
      </c>
      <c r="E20" s="16">
        <v>250</v>
      </c>
      <c r="F20" s="16">
        <v>20</v>
      </c>
      <c r="G20" s="16">
        <v>1104</v>
      </c>
      <c r="H20" s="17">
        <v>43204</v>
      </c>
      <c r="I20" s="18">
        <v>1000</v>
      </c>
      <c r="J20" s="19">
        <v>43178</v>
      </c>
      <c r="K20" s="16">
        <v>1000</v>
      </c>
      <c r="L20" s="16">
        <v>1000</v>
      </c>
      <c r="M20" s="16">
        <v>1250</v>
      </c>
      <c r="N20" s="20">
        <v>43212.3</v>
      </c>
      <c r="O20" s="16">
        <v>250</v>
      </c>
      <c r="P20" s="21">
        <v>-146</v>
      </c>
      <c r="Q20" s="22">
        <v>-7.3</v>
      </c>
      <c r="R20" s="23" t="s">
        <v>20</v>
      </c>
      <c r="S20" s="24" t="s">
        <v>76</v>
      </c>
      <c r="T20" s="25"/>
      <c r="V20" s="91">
        <f>IF($M20&lt;2001,2%,IF($M20&lt;6001,4%,IF($M20&lt;12001,6%,8%)))*$Z20</f>
        <v>14.4</v>
      </c>
      <c r="W20" s="91">
        <f t="shared" si="0"/>
        <v>4</v>
      </c>
      <c r="X20" s="1">
        <v>0.17</v>
      </c>
      <c r="Y20" s="90">
        <f>SUM(V20:X20)</f>
        <v>18.57</v>
      </c>
      <c r="Z20" s="90">
        <f t="shared" si="1"/>
        <v>720</v>
      </c>
      <c r="AA20" s="92">
        <f t="shared" si="2"/>
        <v>0.97420833333333323</v>
      </c>
      <c r="AB20" s="92">
        <f t="shared" si="3"/>
        <v>0.82807708333333319</v>
      </c>
    </row>
    <row r="21" spans="1:28" hidden="1" x14ac:dyDescent="0.25">
      <c r="A21" s="14">
        <v>15</v>
      </c>
      <c r="B21" s="15" t="s">
        <v>35</v>
      </c>
      <c r="C21" s="15" t="s">
        <v>74</v>
      </c>
      <c r="D21" s="15" t="s">
        <v>77</v>
      </c>
      <c r="E21" s="16">
        <v>250</v>
      </c>
      <c r="F21" s="16">
        <v>20</v>
      </c>
      <c r="G21" s="16">
        <v>888</v>
      </c>
      <c r="H21" s="17">
        <v>43204</v>
      </c>
      <c r="I21" s="18">
        <v>750</v>
      </c>
      <c r="J21" s="19">
        <v>43194</v>
      </c>
      <c r="K21" s="16">
        <v>750</v>
      </c>
      <c r="L21" s="16">
        <v>250</v>
      </c>
      <c r="M21" s="16">
        <v>1000</v>
      </c>
      <c r="N21" s="20">
        <v>43210.6</v>
      </c>
      <c r="O21" s="16">
        <v>1000</v>
      </c>
      <c r="P21" s="21">
        <v>-112</v>
      </c>
      <c r="Q21" s="22">
        <v>-5.6</v>
      </c>
      <c r="R21" s="23" t="s">
        <v>20</v>
      </c>
      <c r="S21" s="24" t="s">
        <v>78</v>
      </c>
      <c r="T21" s="25"/>
      <c r="V21" s="91">
        <f>IF($M21&lt;2001,2%,IF($M21&lt;6001,4%,IF($M21&lt;12001,6%,8%)))*$Z21</f>
        <v>14.4</v>
      </c>
      <c r="W21" s="91">
        <f t="shared" si="0"/>
        <v>2</v>
      </c>
      <c r="X21" s="1">
        <v>0.17</v>
      </c>
      <c r="Y21" s="90">
        <f>SUM(V21:X21)</f>
        <v>16.57</v>
      </c>
      <c r="Z21" s="90">
        <f t="shared" si="1"/>
        <v>720</v>
      </c>
      <c r="AA21" s="92">
        <f t="shared" si="2"/>
        <v>0.976986111111111</v>
      </c>
      <c r="AB21" s="92">
        <f t="shared" si="3"/>
        <v>0.83043819444444433</v>
      </c>
    </row>
    <row r="22" spans="1:28" hidden="1" x14ac:dyDescent="0.25">
      <c r="A22" s="14">
        <v>16</v>
      </c>
      <c r="B22" s="15" t="s">
        <v>36</v>
      </c>
      <c r="C22" s="15" t="s">
        <v>74</v>
      </c>
      <c r="D22" s="15" t="s">
        <v>79</v>
      </c>
      <c r="E22" s="16">
        <v>250</v>
      </c>
      <c r="F22" s="16">
        <v>20</v>
      </c>
      <c r="G22" s="16">
        <v>1112</v>
      </c>
      <c r="H22" s="17">
        <v>43204</v>
      </c>
      <c r="I22" s="18">
        <v>1000</v>
      </c>
      <c r="J22" s="19">
        <v>43189</v>
      </c>
      <c r="K22" s="16">
        <v>1000</v>
      </c>
      <c r="L22" s="16">
        <v>1000</v>
      </c>
      <c r="M22" s="16">
        <v>1250</v>
      </c>
      <c r="N22" s="20">
        <v>43211.9</v>
      </c>
      <c r="O22" s="16">
        <v>250</v>
      </c>
      <c r="P22" s="21">
        <v>-138</v>
      </c>
      <c r="Q22" s="22">
        <v>-6.9</v>
      </c>
      <c r="R22" s="23" t="s">
        <v>20</v>
      </c>
      <c r="S22" s="24" t="s">
        <v>76</v>
      </c>
      <c r="T22" s="25"/>
      <c r="V22" s="91">
        <f>IF($M22&lt;2001,2%,IF($M22&lt;6001,4%,IF($M22&lt;12001,6%,8%)))*$Z22</f>
        <v>14.4</v>
      </c>
      <c r="W22" s="91">
        <f t="shared" si="0"/>
        <v>4</v>
      </c>
      <c r="X22" s="1">
        <v>0.17</v>
      </c>
      <c r="Y22" s="90">
        <f>SUM(V22:X22)</f>
        <v>18.57</v>
      </c>
      <c r="Z22" s="90">
        <f t="shared" si="1"/>
        <v>720</v>
      </c>
      <c r="AA22" s="92">
        <f t="shared" si="2"/>
        <v>0.97420833333333323</v>
      </c>
      <c r="AB22" s="92">
        <f t="shared" si="3"/>
        <v>0.82807708333333319</v>
      </c>
    </row>
    <row r="23" spans="1:28" hidden="1" x14ac:dyDescent="0.25">
      <c r="A23" s="14">
        <v>17</v>
      </c>
      <c r="B23" s="15" t="s">
        <v>37</v>
      </c>
      <c r="C23" s="15" t="s">
        <v>74</v>
      </c>
      <c r="D23" s="15" t="s">
        <v>80</v>
      </c>
      <c r="E23" s="16">
        <v>250</v>
      </c>
      <c r="F23" s="16">
        <v>20</v>
      </c>
      <c r="G23" s="16">
        <v>905</v>
      </c>
      <c r="H23" s="17">
        <v>43204</v>
      </c>
      <c r="I23" s="18">
        <v>750</v>
      </c>
      <c r="J23" s="19">
        <v>43145</v>
      </c>
      <c r="K23" s="16">
        <v>750</v>
      </c>
      <c r="L23" s="16">
        <v>250</v>
      </c>
      <c r="M23" s="16">
        <v>1000</v>
      </c>
      <c r="N23" s="20">
        <v>43209.75</v>
      </c>
      <c r="O23" s="16">
        <v>1000</v>
      </c>
      <c r="P23" s="21">
        <v>-95</v>
      </c>
      <c r="Q23" s="22">
        <v>-4.75</v>
      </c>
      <c r="R23" s="23" t="s">
        <v>20</v>
      </c>
      <c r="S23" s="24" t="s">
        <v>78</v>
      </c>
      <c r="T23" s="26"/>
      <c r="V23" s="91">
        <f>IF($M23&lt;2001,2%,IF($M23&lt;6001,4%,IF($M23&lt;12001,6%,8%)))*$Z23</f>
        <v>14.4</v>
      </c>
      <c r="W23" s="91">
        <f t="shared" si="0"/>
        <v>2</v>
      </c>
      <c r="X23" s="1">
        <v>0.17</v>
      </c>
      <c r="Y23" s="90">
        <f>SUM(V23:X23)</f>
        <v>16.57</v>
      </c>
      <c r="Z23" s="90">
        <f t="shared" si="1"/>
        <v>720</v>
      </c>
      <c r="AA23" s="92">
        <f t="shared" si="2"/>
        <v>0.976986111111111</v>
      </c>
      <c r="AB23" s="92">
        <f t="shared" si="3"/>
        <v>0.83043819444444433</v>
      </c>
    </row>
    <row r="24" spans="1:28" hidden="1" x14ac:dyDescent="0.25">
      <c r="A24" s="14">
        <v>18</v>
      </c>
      <c r="B24" s="15" t="s">
        <v>38</v>
      </c>
      <c r="C24" s="15" t="s">
        <v>74</v>
      </c>
      <c r="D24" s="15" t="s">
        <v>81</v>
      </c>
      <c r="E24" s="16">
        <v>250</v>
      </c>
      <c r="F24" s="16">
        <v>20</v>
      </c>
      <c r="G24" s="16">
        <v>1309</v>
      </c>
      <c r="H24" s="17">
        <v>43204</v>
      </c>
      <c r="I24" s="18">
        <v>1250</v>
      </c>
      <c r="J24" s="19">
        <v>43193</v>
      </c>
      <c r="K24" s="16">
        <v>1250</v>
      </c>
      <c r="L24" s="16">
        <v>250</v>
      </c>
      <c r="M24" s="16">
        <v>1500</v>
      </c>
      <c r="N24" s="20">
        <v>43214.55</v>
      </c>
      <c r="O24" s="16">
        <v>500</v>
      </c>
      <c r="P24" s="21">
        <v>-191</v>
      </c>
      <c r="Q24" s="22">
        <v>-9.5500000000000007</v>
      </c>
      <c r="R24" s="23" t="s">
        <v>22</v>
      </c>
      <c r="S24" s="24" t="s">
        <v>82</v>
      </c>
      <c r="T24" s="26"/>
      <c r="V24" s="91">
        <f>IF($M24&lt;2001,2%,IF($M24&lt;6001,4%,IF($M24&lt;12001,6%,8%)))*$Z24</f>
        <v>14.4</v>
      </c>
      <c r="W24" s="91">
        <f t="shared" si="0"/>
        <v>2</v>
      </c>
      <c r="X24" s="1">
        <v>0.17</v>
      </c>
      <c r="Y24" s="90">
        <f>SUM(V24:X24)</f>
        <v>16.57</v>
      </c>
      <c r="Z24" s="90">
        <f t="shared" si="1"/>
        <v>720</v>
      </c>
      <c r="AA24" s="92">
        <f t="shared" si="2"/>
        <v>0.976986111111111</v>
      </c>
      <c r="AB24" s="92">
        <f t="shared" si="3"/>
        <v>0.83043819444444433</v>
      </c>
    </row>
    <row r="25" spans="1:28" hidden="1" x14ac:dyDescent="0.25">
      <c r="A25" s="14">
        <v>19</v>
      </c>
      <c r="B25" s="15" t="s">
        <v>39</v>
      </c>
      <c r="C25" s="15" t="s">
        <v>74</v>
      </c>
      <c r="D25" s="15" t="s">
        <v>83</v>
      </c>
      <c r="E25" s="16">
        <v>250</v>
      </c>
      <c r="F25" s="16">
        <v>20</v>
      </c>
      <c r="G25" s="16">
        <v>1345</v>
      </c>
      <c r="H25" s="17">
        <v>43204</v>
      </c>
      <c r="I25" s="18">
        <v>1250</v>
      </c>
      <c r="J25" s="19">
        <v>43194</v>
      </c>
      <c r="K25" s="16">
        <v>1250</v>
      </c>
      <c r="L25" s="16">
        <v>250</v>
      </c>
      <c r="M25" s="16">
        <v>1500</v>
      </c>
      <c r="N25" s="20">
        <v>43212.75</v>
      </c>
      <c r="O25" s="16">
        <v>500</v>
      </c>
      <c r="P25" s="21">
        <v>-155</v>
      </c>
      <c r="Q25" s="22">
        <v>-7.75</v>
      </c>
      <c r="R25" s="23" t="s">
        <v>20</v>
      </c>
      <c r="S25" s="24" t="s">
        <v>82</v>
      </c>
      <c r="T25" s="26"/>
      <c r="V25" s="91">
        <f>IF($M25&lt;2001,2%,IF($M25&lt;6001,4%,IF($M25&lt;12001,6%,8%)))*$Z25</f>
        <v>14.4</v>
      </c>
      <c r="W25" s="91">
        <f t="shared" si="0"/>
        <v>2</v>
      </c>
      <c r="X25" s="1">
        <v>0.17</v>
      </c>
      <c r="Y25" s="90">
        <f>SUM(V25:X25)</f>
        <v>16.57</v>
      </c>
      <c r="Z25" s="90">
        <f t="shared" si="1"/>
        <v>720</v>
      </c>
      <c r="AA25" s="92">
        <f t="shared" si="2"/>
        <v>0.976986111111111</v>
      </c>
      <c r="AB25" s="92">
        <f t="shared" si="3"/>
        <v>0.83043819444444433</v>
      </c>
    </row>
    <row r="26" spans="1:28" hidden="1" x14ac:dyDescent="0.25">
      <c r="A26" s="14">
        <v>20</v>
      </c>
      <c r="B26" s="15" t="s">
        <v>40</v>
      </c>
      <c r="C26" s="15" t="s">
        <v>74</v>
      </c>
      <c r="D26" s="15" t="s">
        <v>84</v>
      </c>
      <c r="E26" s="16">
        <v>250</v>
      </c>
      <c r="F26" s="16">
        <v>20</v>
      </c>
      <c r="G26" s="16">
        <v>1113</v>
      </c>
      <c r="H26" s="17">
        <v>43204</v>
      </c>
      <c r="I26" s="18">
        <v>1004</v>
      </c>
      <c r="J26" s="19">
        <v>43193</v>
      </c>
      <c r="K26" s="16">
        <v>1000</v>
      </c>
      <c r="L26" s="16">
        <v>1000</v>
      </c>
      <c r="M26" s="16">
        <v>1250</v>
      </c>
      <c r="N26" s="20">
        <v>43211.85</v>
      </c>
      <c r="O26" s="16">
        <v>250</v>
      </c>
      <c r="P26" s="21">
        <v>-137</v>
      </c>
      <c r="Q26" s="22">
        <v>-6.85</v>
      </c>
      <c r="R26" s="23" t="s">
        <v>20</v>
      </c>
      <c r="S26" s="24" t="s">
        <v>76</v>
      </c>
      <c r="T26" s="26"/>
      <c r="V26" s="91">
        <f>IF($M26&lt;2001,2%,IF($M26&lt;6001,4%,IF($M26&lt;12001,6%,8%)))*$Z26</f>
        <v>14.4</v>
      </c>
      <c r="W26" s="91">
        <f t="shared" si="0"/>
        <v>4</v>
      </c>
      <c r="X26" s="1">
        <v>0.17</v>
      </c>
      <c r="Y26" s="90">
        <f>SUM(V26:X26)</f>
        <v>18.57</v>
      </c>
      <c r="Z26" s="90">
        <f t="shared" si="1"/>
        <v>720</v>
      </c>
      <c r="AA26" s="92">
        <f t="shared" si="2"/>
        <v>0.97420833333333323</v>
      </c>
      <c r="AB26" s="92">
        <f t="shared" si="3"/>
        <v>0.82807708333333319</v>
      </c>
    </row>
    <row r="27" spans="1:28" hidden="1" x14ac:dyDescent="0.25">
      <c r="A27" s="14">
        <v>21</v>
      </c>
      <c r="B27" s="15" t="s">
        <v>41</v>
      </c>
      <c r="C27" s="27" t="s">
        <v>85</v>
      </c>
      <c r="D27" s="27">
        <v>0</v>
      </c>
      <c r="E27" s="16">
        <v>250</v>
      </c>
      <c r="F27" s="16">
        <v>20</v>
      </c>
      <c r="G27" s="16">
        <v>251</v>
      </c>
      <c r="H27" s="17">
        <v>43204</v>
      </c>
      <c r="I27" s="18">
        <v>250</v>
      </c>
      <c r="J27" s="19">
        <v>43193</v>
      </c>
      <c r="K27" s="16">
        <v>250</v>
      </c>
      <c r="L27" s="16">
        <v>250</v>
      </c>
      <c r="M27" s="16">
        <v>500</v>
      </c>
      <c r="N27" s="20">
        <v>43217.45</v>
      </c>
      <c r="O27" s="16">
        <v>500</v>
      </c>
      <c r="P27" s="21">
        <v>-249</v>
      </c>
      <c r="Q27" s="22">
        <v>-12.45</v>
      </c>
      <c r="R27" s="23" t="s">
        <v>20</v>
      </c>
      <c r="S27" s="24" t="s">
        <v>86</v>
      </c>
      <c r="T27" s="26"/>
      <c r="V27" s="91">
        <f>IF($M27&lt;2001,2%,IF($M27&lt;6001,4%,IF($M27&lt;12001,6%,8%)))*$Z27</f>
        <v>14.4</v>
      </c>
      <c r="W27" s="91">
        <f t="shared" si="0"/>
        <v>2</v>
      </c>
      <c r="X27" s="1">
        <v>0.17</v>
      </c>
      <c r="Y27" s="90">
        <f>SUM(V27:X27)</f>
        <v>16.57</v>
      </c>
      <c r="Z27" s="90">
        <f t="shared" si="1"/>
        <v>720</v>
      </c>
      <c r="AA27" s="92">
        <f t="shared" si="2"/>
        <v>0.976986111111111</v>
      </c>
      <c r="AB27" s="92">
        <f t="shared" si="3"/>
        <v>0.83043819444444433</v>
      </c>
    </row>
    <row r="28" spans="1:28" hidden="1" x14ac:dyDescent="0.25">
      <c r="A28" s="28">
        <v>22</v>
      </c>
      <c r="B28" s="29" t="s">
        <v>42</v>
      </c>
      <c r="C28" s="27" t="s">
        <v>87</v>
      </c>
      <c r="D28" s="27">
        <v>0</v>
      </c>
      <c r="E28" s="16">
        <v>250</v>
      </c>
      <c r="F28" s="16">
        <v>20</v>
      </c>
      <c r="G28" s="16">
        <v>251</v>
      </c>
      <c r="H28" s="17">
        <v>43204</v>
      </c>
      <c r="I28" s="18">
        <v>250</v>
      </c>
      <c r="J28" s="19">
        <v>43187</v>
      </c>
      <c r="K28" s="16">
        <v>250</v>
      </c>
      <c r="L28" s="16">
        <v>250</v>
      </c>
      <c r="M28" s="16">
        <v>500</v>
      </c>
      <c r="N28" s="20">
        <v>43217.45</v>
      </c>
      <c r="O28" s="16">
        <v>500</v>
      </c>
      <c r="P28" s="21">
        <v>-249</v>
      </c>
      <c r="Q28" s="22">
        <v>-12.45</v>
      </c>
      <c r="R28" s="23" t="s">
        <v>20</v>
      </c>
      <c r="S28" s="24" t="s">
        <v>86</v>
      </c>
      <c r="T28" s="30"/>
      <c r="V28" s="91">
        <f>IF($M28&lt;2001,2%,IF($M28&lt;6001,4%,IF($M28&lt;12001,6%,8%)))*$Z28</f>
        <v>14.4</v>
      </c>
      <c r="W28" s="91">
        <f t="shared" si="0"/>
        <v>2</v>
      </c>
      <c r="X28" s="1">
        <v>0.17</v>
      </c>
      <c r="Y28" s="90">
        <f>SUM(V28:X28)</f>
        <v>16.57</v>
      </c>
      <c r="Z28" s="90">
        <f t="shared" si="1"/>
        <v>720</v>
      </c>
      <c r="AA28" s="92">
        <f t="shared" si="2"/>
        <v>0.976986111111111</v>
      </c>
      <c r="AB28" s="92">
        <f t="shared" si="3"/>
        <v>0.83043819444444433</v>
      </c>
    </row>
    <row r="29" spans="1:28" hidden="1" x14ac:dyDescent="0.25">
      <c r="A29" s="28">
        <v>23</v>
      </c>
      <c r="B29" s="29" t="s">
        <v>43</v>
      </c>
      <c r="C29" s="27" t="s">
        <v>87</v>
      </c>
      <c r="D29" s="27">
        <v>0</v>
      </c>
      <c r="E29" s="16">
        <v>250</v>
      </c>
      <c r="F29" s="16">
        <v>20</v>
      </c>
      <c r="G29" s="16">
        <v>251</v>
      </c>
      <c r="H29" s="17">
        <v>43204</v>
      </c>
      <c r="I29" s="18">
        <v>250</v>
      </c>
      <c r="J29" s="19">
        <v>43187</v>
      </c>
      <c r="K29" s="16">
        <v>250</v>
      </c>
      <c r="L29" s="16">
        <v>250</v>
      </c>
      <c r="M29" s="16">
        <v>500</v>
      </c>
      <c r="N29" s="20">
        <v>43217.45</v>
      </c>
      <c r="O29" s="16">
        <v>500</v>
      </c>
      <c r="P29" s="21">
        <v>-249</v>
      </c>
      <c r="Q29" s="22">
        <v>-12.45</v>
      </c>
      <c r="R29" s="23" t="s">
        <v>20</v>
      </c>
      <c r="S29" s="24" t="s">
        <v>86</v>
      </c>
      <c r="T29" s="30"/>
      <c r="V29" s="91">
        <f>IF($M29&lt;2001,2%,IF($M29&lt;6001,4%,IF($M29&lt;12001,6%,8%)))*$Z29</f>
        <v>14.4</v>
      </c>
      <c r="W29" s="91">
        <f t="shared" si="0"/>
        <v>2</v>
      </c>
      <c r="X29" s="1">
        <v>0.17</v>
      </c>
      <c r="Y29" s="90">
        <f>SUM(V29:X29)</f>
        <v>16.57</v>
      </c>
      <c r="Z29" s="90">
        <f t="shared" si="1"/>
        <v>720</v>
      </c>
      <c r="AA29" s="92">
        <f t="shared" si="2"/>
        <v>0.976986111111111</v>
      </c>
      <c r="AB29" s="92">
        <f t="shared" si="3"/>
        <v>0.83043819444444433</v>
      </c>
    </row>
    <row r="30" spans="1:28" hidden="1" x14ac:dyDescent="0.25">
      <c r="A30" s="28">
        <v>24</v>
      </c>
      <c r="B30" s="29" t="s">
        <v>44</v>
      </c>
      <c r="C30" s="27" t="s">
        <v>87</v>
      </c>
      <c r="D30" s="27">
        <v>0</v>
      </c>
      <c r="E30" s="16">
        <v>250</v>
      </c>
      <c r="F30" s="16">
        <v>20</v>
      </c>
      <c r="G30" s="16">
        <v>253</v>
      </c>
      <c r="H30" s="17">
        <v>43204</v>
      </c>
      <c r="I30" s="18">
        <v>250</v>
      </c>
      <c r="J30" s="19">
        <v>43183</v>
      </c>
      <c r="K30" s="16">
        <v>250</v>
      </c>
      <c r="L30" s="16">
        <v>250</v>
      </c>
      <c r="M30" s="16">
        <v>500</v>
      </c>
      <c r="N30" s="20">
        <v>43217.35</v>
      </c>
      <c r="O30" s="16">
        <v>500</v>
      </c>
      <c r="P30" s="21">
        <v>-247</v>
      </c>
      <c r="Q30" s="22">
        <v>-12.35</v>
      </c>
      <c r="R30" s="23" t="s">
        <v>20</v>
      </c>
      <c r="S30" s="24" t="s">
        <v>86</v>
      </c>
      <c r="T30" s="30"/>
      <c r="V30" s="91">
        <f>IF($M30&lt;2001,2%,IF($M30&lt;6001,4%,IF($M30&lt;12001,6%,8%)))*$Z30</f>
        <v>14.4</v>
      </c>
      <c r="W30" s="91">
        <f t="shared" si="0"/>
        <v>2</v>
      </c>
      <c r="X30" s="1">
        <v>0.17</v>
      </c>
      <c r="Y30" s="90">
        <f>SUM(V30:X30)</f>
        <v>16.57</v>
      </c>
      <c r="Z30" s="90">
        <f t="shared" si="1"/>
        <v>720</v>
      </c>
      <c r="AA30" s="92">
        <f t="shared" si="2"/>
        <v>0.976986111111111</v>
      </c>
      <c r="AB30" s="92">
        <f t="shared" si="3"/>
        <v>0.83043819444444433</v>
      </c>
    </row>
    <row r="31" spans="1:28" hidden="1" x14ac:dyDescent="0.25">
      <c r="A31" s="28">
        <v>25</v>
      </c>
      <c r="B31" s="29" t="s">
        <v>45</v>
      </c>
      <c r="C31" s="31" t="s">
        <v>87</v>
      </c>
      <c r="D31" s="31">
        <v>0</v>
      </c>
      <c r="E31" s="32">
        <v>250</v>
      </c>
      <c r="F31" s="32">
        <v>20</v>
      </c>
      <c r="G31" s="32">
        <v>251</v>
      </c>
      <c r="H31" s="33">
        <v>43204</v>
      </c>
      <c r="I31" s="34">
        <v>250</v>
      </c>
      <c r="J31" s="35">
        <v>43192</v>
      </c>
      <c r="K31" s="32">
        <v>250</v>
      </c>
      <c r="L31" s="32">
        <v>250</v>
      </c>
      <c r="M31" s="32">
        <v>500</v>
      </c>
      <c r="N31" s="36">
        <v>43217.45</v>
      </c>
      <c r="O31" s="32">
        <v>500</v>
      </c>
      <c r="P31" s="37">
        <v>-249</v>
      </c>
      <c r="Q31" s="38">
        <v>-12.45</v>
      </c>
      <c r="R31" s="39" t="s">
        <v>20</v>
      </c>
      <c r="S31" s="40" t="s">
        <v>86</v>
      </c>
      <c r="T31" s="30"/>
      <c r="V31" s="91">
        <f>IF($M31&lt;2001,2%,IF($M31&lt;6001,4%,IF($M31&lt;12001,6%,8%)))*$Z31</f>
        <v>14.4</v>
      </c>
      <c r="W31" s="91">
        <f t="shared" si="0"/>
        <v>2</v>
      </c>
      <c r="X31" s="1">
        <v>0.17</v>
      </c>
      <c r="Y31" s="90">
        <f>SUM(V31:X31)</f>
        <v>16.57</v>
      </c>
      <c r="Z31" s="90">
        <f>DAY(EOMONTH($C$4,0))*24</f>
        <v>720</v>
      </c>
      <c r="AA31" s="92">
        <f t="shared" si="2"/>
        <v>0.976986111111111</v>
      </c>
      <c r="AB31" s="92">
        <f t="shared" si="3"/>
        <v>0.83043819444444433</v>
      </c>
    </row>
    <row r="32" spans="1:28" hidden="1" x14ac:dyDescent="0.25">
      <c r="A32" s="41" t="s">
        <v>88</v>
      </c>
      <c r="B32" s="42"/>
      <c r="C32" s="43" t="s">
        <v>88</v>
      </c>
      <c r="D32" s="43" t="s">
        <v>88</v>
      </c>
      <c r="E32" s="44"/>
      <c r="F32" s="44"/>
      <c r="G32" s="44" t="s">
        <v>88</v>
      </c>
      <c r="H32" s="45" t="s">
        <v>88</v>
      </c>
      <c r="I32" s="46"/>
      <c r="J32" s="47"/>
      <c r="K32" s="44" t="s">
        <v>88</v>
      </c>
      <c r="L32" s="44" t="s">
        <v>88</v>
      </c>
      <c r="M32" s="44" t="s">
        <v>88</v>
      </c>
      <c r="N32" s="48" t="s">
        <v>88</v>
      </c>
      <c r="O32" s="44" t="s">
        <v>88</v>
      </c>
      <c r="P32" s="49" t="s">
        <v>88</v>
      </c>
      <c r="Q32" s="50" t="s">
        <v>88</v>
      </c>
      <c r="R32" s="51"/>
      <c r="S32" s="52" t="s">
        <v>88</v>
      </c>
      <c r="T32" s="53"/>
    </row>
    <row r="33" spans="1:20" hidden="1" x14ac:dyDescent="0.25">
      <c r="A33" s="54" t="s">
        <v>88</v>
      </c>
      <c r="B33" s="55"/>
      <c r="C33" s="56" t="s">
        <v>88</v>
      </c>
      <c r="D33" s="56" t="s">
        <v>88</v>
      </c>
      <c r="E33" s="57"/>
      <c r="F33" s="57"/>
      <c r="G33" s="57" t="s">
        <v>88</v>
      </c>
      <c r="H33" s="58" t="s">
        <v>88</v>
      </c>
      <c r="I33" s="59"/>
      <c r="J33" s="60"/>
      <c r="K33" s="57" t="s">
        <v>88</v>
      </c>
      <c r="L33" s="57" t="s">
        <v>88</v>
      </c>
      <c r="M33" s="57" t="s">
        <v>88</v>
      </c>
      <c r="N33" s="61" t="s">
        <v>88</v>
      </c>
      <c r="O33" s="57" t="s">
        <v>88</v>
      </c>
      <c r="P33" s="62" t="s">
        <v>88</v>
      </c>
      <c r="Q33" s="63" t="s">
        <v>88</v>
      </c>
      <c r="R33" s="64"/>
      <c r="S33" s="65" t="s">
        <v>88</v>
      </c>
      <c r="T33" s="66"/>
    </row>
    <row r="34" spans="1:20" hidden="1" x14ac:dyDescent="0.25">
      <c r="A34" s="67" t="s">
        <v>88</v>
      </c>
      <c r="B34" s="68"/>
      <c r="C34" s="69" t="s">
        <v>88</v>
      </c>
      <c r="D34" s="69" t="s">
        <v>88</v>
      </c>
      <c r="E34" s="70"/>
      <c r="F34" s="70"/>
      <c r="G34" s="70" t="s">
        <v>88</v>
      </c>
      <c r="H34" s="71" t="s">
        <v>88</v>
      </c>
      <c r="I34" s="72"/>
      <c r="J34" s="73"/>
      <c r="K34" s="70" t="s">
        <v>88</v>
      </c>
      <c r="L34" s="70" t="s">
        <v>88</v>
      </c>
      <c r="M34" s="70" t="s">
        <v>88</v>
      </c>
      <c r="N34" s="74" t="s">
        <v>88</v>
      </c>
      <c r="O34" s="70" t="s">
        <v>88</v>
      </c>
      <c r="P34" s="75" t="s">
        <v>88</v>
      </c>
      <c r="Q34" s="76" t="s">
        <v>88</v>
      </c>
      <c r="R34" s="77"/>
      <c r="S34" s="78" t="s">
        <v>88</v>
      </c>
      <c r="T34" s="79"/>
    </row>
    <row r="35" spans="1:20" hidden="1" x14ac:dyDescent="0.25">
      <c r="A35" s="67" t="s">
        <v>88</v>
      </c>
      <c r="B35" s="68"/>
      <c r="C35" s="69" t="s">
        <v>88</v>
      </c>
      <c r="D35" s="69" t="s">
        <v>88</v>
      </c>
      <c r="E35" s="70"/>
      <c r="F35" s="70"/>
      <c r="G35" s="70" t="s">
        <v>88</v>
      </c>
      <c r="H35" s="71" t="s">
        <v>88</v>
      </c>
      <c r="I35" s="72"/>
      <c r="J35" s="73"/>
      <c r="K35" s="70" t="s">
        <v>88</v>
      </c>
      <c r="L35" s="70" t="s">
        <v>88</v>
      </c>
      <c r="M35" s="70" t="s">
        <v>88</v>
      </c>
      <c r="N35" s="74" t="s">
        <v>88</v>
      </c>
      <c r="O35" s="70" t="s">
        <v>88</v>
      </c>
      <c r="P35" s="75" t="s">
        <v>88</v>
      </c>
      <c r="Q35" s="76" t="s">
        <v>88</v>
      </c>
      <c r="R35" s="77"/>
      <c r="S35" s="78" t="s">
        <v>88</v>
      </c>
      <c r="T35" s="79"/>
    </row>
    <row r="36" spans="1:20" hidden="1" x14ac:dyDescent="0.25">
      <c r="A36" s="67" t="s">
        <v>88</v>
      </c>
      <c r="B36" s="68"/>
      <c r="C36" s="69" t="s">
        <v>88</v>
      </c>
      <c r="D36" s="69" t="s">
        <v>88</v>
      </c>
      <c r="E36" s="70"/>
      <c r="F36" s="70"/>
      <c r="G36" s="70" t="s">
        <v>88</v>
      </c>
      <c r="H36" s="71" t="s">
        <v>88</v>
      </c>
      <c r="I36" s="72"/>
      <c r="J36" s="73"/>
      <c r="K36" s="70" t="s">
        <v>88</v>
      </c>
      <c r="L36" s="70" t="s">
        <v>88</v>
      </c>
      <c r="M36" s="70" t="s">
        <v>88</v>
      </c>
      <c r="N36" s="74" t="s">
        <v>88</v>
      </c>
      <c r="O36" s="70" t="s">
        <v>88</v>
      </c>
      <c r="P36" s="75" t="s">
        <v>88</v>
      </c>
      <c r="Q36" s="76" t="s">
        <v>88</v>
      </c>
      <c r="R36" s="77"/>
      <c r="S36" s="78" t="s">
        <v>88</v>
      </c>
      <c r="T36" s="79"/>
    </row>
    <row r="37" spans="1:20" hidden="1" x14ac:dyDescent="0.25">
      <c r="A37" s="67" t="s">
        <v>88</v>
      </c>
      <c r="B37" s="68"/>
      <c r="C37" s="69" t="s">
        <v>88</v>
      </c>
      <c r="D37" s="69" t="s">
        <v>88</v>
      </c>
      <c r="E37" s="70"/>
      <c r="F37" s="70"/>
      <c r="G37" s="70" t="s">
        <v>88</v>
      </c>
      <c r="H37" s="71" t="s">
        <v>88</v>
      </c>
      <c r="I37" s="72"/>
      <c r="J37" s="73"/>
      <c r="K37" s="70" t="s">
        <v>88</v>
      </c>
      <c r="L37" s="70" t="s">
        <v>88</v>
      </c>
      <c r="M37" s="70" t="s">
        <v>88</v>
      </c>
      <c r="N37" s="74" t="s">
        <v>88</v>
      </c>
      <c r="O37" s="70" t="s">
        <v>88</v>
      </c>
      <c r="P37" s="75" t="s">
        <v>88</v>
      </c>
      <c r="Q37" s="76" t="s">
        <v>88</v>
      </c>
      <c r="R37" s="77"/>
      <c r="S37" s="78" t="s">
        <v>88</v>
      </c>
      <c r="T37" s="79"/>
    </row>
    <row r="38" spans="1:20" hidden="1" x14ac:dyDescent="0.25">
      <c r="A38" s="67" t="s">
        <v>88</v>
      </c>
      <c r="B38" s="68"/>
      <c r="C38" s="69" t="s">
        <v>88</v>
      </c>
      <c r="D38" s="69" t="s">
        <v>88</v>
      </c>
      <c r="E38" s="70"/>
      <c r="F38" s="70"/>
      <c r="G38" s="70" t="s">
        <v>88</v>
      </c>
      <c r="H38" s="71" t="s">
        <v>88</v>
      </c>
      <c r="I38" s="72"/>
      <c r="J38" s="73"/>
      <c r="K38" s="70" t="s">
        <v>88</v>
      </c>
      <c r="L38" s="70" t="s">
        <v>88</v>
      </c>
      <c r="M38" s="70" t="s">
        <v>88</v>
      </c>
      <c r="N38" s="74" t="s">
        <v>88</v>
      </c>
      <c r="O38" s="70" t="s">
        <v>88</v>
      </c>
      <c r="P38" s="75" t="s">
        <v>88</v>
      </c>
      <c r="Q38" s="76" t="s">
        <v>88</v>
      </c>
      <c r="R38" s="77"/>
      <c r="S38" s="78" t="s">
        <v>88</v>
      </c>
      <c r="T38" s="79"/>
    </row>
    <row r="39" spans="1:20" hidden="1" x14ac:dyDescent="0.25">
      <c r="A39" s="67" t="s">
        <v>88</v>
      </c>
      <c r="B39" s="68"/>
      <c r="C39" s="69" t="s">
        <v>88</v>
      </c>
      <c r="D39" s="69" t="s">
        <v>88</v>
      </c>
      <c r="E39" s="70"/>
      <c r="F39" s="70"/>
      <c r="G39" s="70" t="s">
        <v>88</v>
      </c>
      <c r="H39" s="71" t="s">
        <v>88</v>
      </c>
      <c r="I39" s="72"/>
      <c r="J39" s="73"/>
      <c r="K39" s="70" t="s">
        <v>88</v>
      </c>
      <c r="L39" s="70" t="s">
        <v>88</v>
      </c>
      <c r="M39" s="70" t="s">
        <v>88</v>
      </c>
      <c r="N39" s="74" t="s">
        <v>88</v>
      </c>
      <c r="O39" s="70" t="s">
        <v>88</v>
      </c>
      <c r="P39" s="75" t="s">
        <v>88</v>
      </c>
      <c r="Q39" s="76" t="s">
        <v>88</v>
      </c>
      <c r="R39" s="77"/>
      <c r="S39" s="78" t="s">
        <v>88</v>
      </c>
      <c r="T39" s="79"/>
    </row>
    <row r="40" spans="1:20" hidden="1" x14ac:dyDescent="0.25">
      <c r="A40" s="67" t="s">
        <v>88</v>
      </c>
      <c r="B40" s="68"/>
      <c r="C40" s="69" t="s">
        <v>88</v>
      </c>
      <c r="D40" s="69" t="s">
        <v>88</v>
      </c>
      <c r="E40" s="70"/>
      <c r="F40" s="70"/>
      <c r="G40" s="70" t="s">
        <v>88</v>
      </c>
      <c r="H40" s="71" t="s">
        <v>88</v>
      </c>
      <c r="I40" s="72"/>
      <c r="J40" s="73"/>
      <c r="K40" s="70" t="s">
        <v>88</v>
      </c>
      <c r="L40" s="70" t="s">
        <v>88</v>
      </c>
      <c r="M40" s="70" t="s">
        <v>88</v>
      </c>
      <c r="N40" s="74" t="s">
        <v>88</v>
      </c>
      <c r="O40" s="70" t="s">
        <v>88</v>
      </c>
      <c r="P40" s="75" t="s">
        <v>88</v>
      </c>
      <c r="Q40" s="76" t="s">
        <v>88</v>
      </c>
      <c r="R40" s="77"/>
      <c r="S40" s="78" t="s">
        <v>88</v>
      </c>
      <c r="T40" s="79"/>
    </row>
    <row r="41" spans="1:20" hidden="1" x14ac:dyDescent="0.25">
      <c r="A41" s="67" t="s">
        <v>88</v>
      </c>
      <c r="B41" s="68"/>
      <c r="C41" s="69" t="s">
        <v>88</v>
      </c>
      <c r="D41" s="69" t="s">
        <v>88</v>
      </c>
      <c r="E41" s="70"/>
      <c r="F41" s="70"/>
      <c r="G41" s="70" t="s">
        <v>88</v>
      </c>
      <c r="H41" s="71" t="s">
        <v>88</v>
      </c>
      <c r="I41" s="72"/>
      <c r="J41" s="73"/>
      <c r="K41" s="70" t="s">
        <v>88</v>
      </c>
      <c r="L41" s="70" t="s">
        <v>88</v>
      </c>
      <c r="M41" s="70" t="s">
        <v>88</v>
      </c>
      <c r="N41" s="74" t="s">
        <v>88</v>
      </c>
      <c r="O41" s="70" t="s">
        <v>88</v>
      </c>
      <c r="P41" s="75" t="s">
        <v>88</v>
      </c>
      <c r="Q41" s="76" t="s">
        <v>88</v>
      </c>
      <c r="R41" s="77"/>
      <c r="S41" s="78" t="s">
        <v>88</v>
      </c>
      <c r="T41" s="79"/>
    </row>
    <row r="42" spans="1:20" hidden="1" x14ac:dyDescent="0.25">
      <c r="A42" s="67" t="s">
        <v>88</v>
      </c>
      <c r="B42" s="68"/>
      <c r="C42" s="69" t="s">
        <v>88</v>
      </c>
      <c r="D42" s="69" t="s">
        <v>88</v>
      </c>
      <c r="E42" s="70"/>
      <c r="F42" s="70"/>
      <c r="G42" s="70" t="s">
        <v>88</v>
      </c>
      <c r="H42" s="71" t="s">
        <v>88</v>
      </c>
      <c r="I42" s="72"/>
      <c r="J42" s="73"/>
      <c r="K42" s="70" t="s">
        <v>88</v>
      </c>
      <c r="L42" s="70" t="s">
        <v>88</v>
      </c>
      <c r="M42" s="70" t="s">
        <v>88</v>
      </c>
      <c r="N42" s="74" t="s">
        <v>88</v>
      </c>
      <c r="O42" s="70" t="s">
        <v>88</v>
      </c>
      <c r="P42" s="75" t="s">
        <v>88</v>
      </c>
      <c r="Q42" s="76" t="s">
        <v>88</v>
      </c>
      <c r="R42" s="77"/>
      <c r="S42" s="78" t="s">
        <v>88</v>
      </c>
      <c r="T42" s="79"/>
    </row>
    <row r="43" spans="1:20" hidden="1" x14ac:dyDescent="0.25">
      <c r="A43" s="67" t="s">
        <v>88</v>
      </c>
      <c r="B43" s="68"/>
      <c r="C43" s="69" t="s">
        <v>88</v>
      </c>
      <c r="D43" s="69" t="s">
        <v>88</v>
      </c>
      <c r="E43" s="70"/>
      <c r="F43" s="70"/>
      <c r="G43" s="70" t="s">
        <v>88</v>
      </c>
      <c r="H43" s="71" t="s">
        <v>88</v>
      </c>
      <c r="I43" s="72"/>
      <c r="J43" s="73"/>
      <c r="K43" s="70" t="s">
        <v>88</v>
      </c>
      <c r="L43" s="70" t="s">
        <v>88</v>
      </c>
      <c r="M43" s="70" t="s">
        <v>88</v>
      </c>
      <c r="N43" s="74" t="s">
        <v>88</v>
      </c>
      <c r="O43" s="70" t="s">
        <v>88</v>
      </c>
      <c r="P43" s="75" t="s">
        <v>88</v>
      </c>
      <c r="Q43" s="76" t="s">
        <v>88</v>
      </c>
      <c r="R43" s="77"/>
      <c r="S43" s="78" t="s">
        <v>88</v>
      </c>
      <c r="T43" s="79"/>
    </row>
    <row r="44" spans="1:20" hidden="1" x14ac:dyDescent="0.25">
      <c r="A44" s="67" t="s">
        <v>88</v>
      </c>
      <c r="B44" s="68"/>
      <c r="C44" s="69" t="s">
        <v>88</v>
      </c>
      <c r="D44" s="69" t="s">
        <v>88</v>
      </c>
      <c r="E44" s="70"/>
      <c r="F44" s="70"/>
      <c r="G44" s="70" t="s">
        <v>88</v>
      </c>
      <c r="H44" s="71" t="s">
        <v>88</v>
      </c>
      <c r="I44" s="72"/>
      <c r="J44" s="73"/>
      <c r="K44" s="70" t="s">
        <v>88</v>
      </c>
      <c r="L44" s="70" t="s">
        <v>88</v>
      </c>
      <c r="M44" s="70" t="s">
        <v>88</v>
      </c>
      <c r="N44" s="74" t="s">
        <v>88</v>
      </c>
      <c r="O44" s="70" t="s">
        <v>88</v>
      </c>
      <c r="P44" s="75" t="s">
        <v>88</v>
      </c>
      <c r="Q44" s="76" t="s">
        <v>88</v>
      </c>
      <c r="R44" s="77"/>
      <c r="S44" s="78" t="s">
        <v>88</v>
      </c>
      <c r="T44" s="79"/>
    </row>
    <row r="45" spans="1:20" hidden="1" x14ac:dyDescent="0.25">
      <c r="A45" s="67" t="s">
        <v>88</v>
      </c>
      <c r="B45" s="68"/>
      <c r="C45" s="69" t="s">
        <v>88</v>
      </c>
      <c r="D45" s="69" t="s">
        <v>88</v>
      </c>
      <c r="E45" s="70"/>
      <c r="F45" s="70"/>
      <c r="G45" s="70" t="s">
        <v>88</v>
      </c>
      <c r="H45" s="71" t="s">
        <v>88</v>
      </c>
      <c r="I45" s="72"/>
      <c r="J45" s="73"/>
      <c r="K45" s="70" t="s">
        <v>88</v>
      </c>
      <c r="L45" s="70" t="s">
        <v>88</v>
      </c>
      <c r="M45" s="70" t="s">
        <v>88</v>
      </c>
      <c r="N45" s="74" t="s">
        <v>88</v>
      </c>
      <c r="O45" s="70" t="s">
        <v>88</v>
      </c>
      <c r="P45" s="75" t="s">
        <v>88</v>
      </c>
      <c r="Q45" s="76" t="s">
        <v>88</v>
      </c>
      <c r="R45" s="77"/>
      <c r="S45" s="78" t="s">
        <v>88</v>
      </c>
      <c r="T45" s="79"/>
    </row>
    <row r="46" spans="1:20" hidden="1" x14ac:dyDescent="0.25">
      <c r="A46" s="67" t="s">
        <v>88</v>
      </c>
      <c r="B46" s="68"/>
      <c r="C46" s="69" t="s">
        <v>88</v>
      </c>
      <c r="D46" s="69" t="s">
        <v>88</v>
      </c>
      <c r="E46" s="70"/>
      <c r="F46" s="70"/>
      <c r="G46" s="70" t="s">
        <v>88</v>
      </c>
      <c r="H46" s="71" t="s">
        <v>88</v>
      </c>
      <c r="I46" s="72"/>
      <c r="J46" s="73"/>
      <c r="K46" s="70" t="s">
        <v>88</v>
      </c>
      <c r="L46" s="70" t="s">
        <v>88</v>
      </c>
      <c r="M46" s="70" t="s">
        <v>88</v>
      </c>
      <c r="N46" s="74" t="s">
        <v>88</v>
      </c>
      <c r="O46" s="70" t="s">
        <v>88</v>
      </c>
      <c r="P46" s="75" t="s">
        <v>88</v>
      </c>
      <c r="Q46" s="76" t="s">
        <v>88</v>
      </c>
      <c r="R46" s="77"/>
      <c r="S46" s="78" t="s">
        <v>88</v>
      </c>
      <c r="T46" s="79"/>
    </row>
    <row r="47" spans="1:20" hidden="1" x14ac:dyDescent="0.25">
      <c r="A47" s="67" t="s">
        <v>88</v>
      </c>
      <c r="B47" s="68"/>
      <c r="C47" s="69" t="s">
        <v>88</v>
      </c>
      <c r="D47" s="69" t="s">
        <v>88</v>
      </c>
      <c r="E47" s="70"/>
      <c r="F47" s="70"/>
      <c r="G47" s="70" t="s">
        <v>88</v>
      </c>
      <c r="H47" s="71" t="s">
        <v>88</v>
      </c>
      <c r="I47" s="72"/>
      <c r="J47" s="73"/>
      <c r="K47" s="70" t="s">
        <v>88</v>
      </c>
      <c r="L47" s="70" t="s">
        <v>88</v>
      </c>
      <c r="M47" s="70" t="s">
        <v>88</v>
      </c>
      <c r="N47" s="74" t="s">
        <v>88</v>
      </c>
      <c r="O47" s="70" t="s">
        <v>88</v>
      </c>
      <c r="P47" s="75" t="s">
        <v>88</v>
      </c>
      <c r="Q47" s="76" t="s">
        <v>88</v>
      </c>
      <c r="R47" s="77"/>
      <c r="S47" s="78" t="s">
        <v>88</v>
      </c>
      <c r="T47" s="79"/>
    </row>
    <row r="48" spans="1:20" hidden="1" x14ac:dyDescent="0.25">
      <c r="A48" s="67" t="s">
        <v>88</v>
      </c>
      <c r="B48" s="68"/>
      <c r="C48" s="69" t="s">
        <v>88</v>
      </c>
      <c r="D48" s="69" t="s">
        <v>88</v>
      </c>
      <c r="E48" s="70"/>
      <c r="F48" s="70"/>
      <c r="G48" s="70" t="s">
        <v>88</v>
      </c>
      <c r="H48" s="71" t="s">
        <v>88</v>
      </c>
      <c r="I48" s="72"/>
      <c r="J48" s="73"/>
      <c r="K48" s="70" t="s">
        <v>88</v>
      </c>
      <c r="L48" s="70" t="s">
        <v>88</v>
      </c>
      <c r="M48" s="70" t="s">
        <v>88</v>
      </c>
      <c r="N48" s="74" t="s">
        <v>88</v>
      </c>
      <c r="O48" s="70" t="s">
        <v>88</v>
      </c>
      <c r="P48" s="75" t="s">
        <v>88</v>
      </c>
      <c r="Q48" s="76" t="s">
        <v>88</v>
      </c>
      <c r="R48" s="77"/>
      <c r="S48" s="78" t="s">
        <v>88</v>
      </c>
      <c r="T48" s="79"/>
    </row>
    <row r="49" spans="1:20" hidden="1" x14ac:dyDescent="0.25">
      <c r="A49" s="67" t="s">
        <v>88</v>
      </c>
      <c r="B49" s="68"/>
      <c r="C49" s="69" t="s">
        <v>88</v>
      </c>
      <c r="D49" s="69" t="s">
        <v>88</v>
      </c>
      <c r="E49" s="70"/>
      <c r="F49" s="70"/>
      <c r="G49" s="70" t="s">
        <v>88</v>
      </c>
      <c r="H49" s="71" t="s">
        <v>88</v>
      </c>
      <c r="I49" s="72"/>
      <c r="J49" s="73"/>
      <c r="K49" s="70" t="s">
        <v>88</v>
      </c>
      <c r="L49" s="70" t="s">
        <v>88</v>
      </c>
      <c r="M49" s="70" t="s">
        <v>88</v>
      </c>
      <c r="N49" s="74" t="s">
        <v>88</v>
      </c>
      <c r="O49" s="70" t="s">
        <v>88</v>
      </c>
      <c r="P49" s="75" t="s">
        <v>88</v>
      </c>
      <c r="Q49" s="76" t="s">
        <v>88</v>
      </c>
      <c r="R49" s="77"/>
      <c r="S49" s="78" t="s">
        <v>88</v>
      </c>
      <c r="T49" s="79"/>
    </row>
    <row r="50" spans="1:20" hidden="1" x14ac:dyDescent="0.25">
      <c r="A50" s="67" t="s">
        <v>88</v>
      </c>
      <c r="B50" s="68"/>
      <c r="C50" s="69" t="s">
        <v>88</v>
      </c>
      <c r="D50" s="69" t="s">
        <v>88</v>
      </c>
      <c r="E50" s="70"/>
      <c r="F50" s="70"/>
      <c r="G50" s="70" t="s">
        <v>88</v>
      </c>
      <c r="H50" s="71" t="s">
        <v>88</v>
      </c>
      <c r="I50" s="72"/>
      <c r="J50" s="73"/>
      <c r="K50" s="70" t="s">
        <v>88</v>
      </c>
      <c r="L50" s="70" t="s">
        <v>88</v>
      </c>
      <c r="M50" s="70" t="s">
        <v>88</v>
      </c>
      <c r="N50" s="74" t="s">
        <v>88</v>
      </c>
      <c r="O50" s="70" t="s">
        <v>88</v>
      </c>
      <c r="P50" s="75" t="s">
        <v>88</v>
      </c>
      <c r="Q50" s="76" t="s">
        <v>88</v>
      </c>
      <c r="R50" s="77"/>
      <c r="S50" s="78" t="s">
        <v>88</v>
      </c>
      <c r="T50" s="79"/>
    </row>
    <row r="51" spans="1:20" hidden="1" x14ac:dyDescent="0.25">
      <c r="A51" s="67" t="s">
        <v>88</v>
      </c>
      <c r="B51" s="68"/>
      <c r="C51" s="69" t="s">
        <v>88</v>
      </c>
      <c r="D51" s="69" t="s">
        <v>88</v>
      </c>
      <c r="E51" s="70"/>
      <c r="F51" s="70"/>
      <c r="G51" s="70" t="s">
        <v>88</v>
      </c>
      <c r="H51" s="71" t="s">
        <v>88</v>
      </c>
      <c r="I51" s="72"/>
      <c r="J51" s="73"/>
      <c r="K51" s="70" t="s">
        <v>88</v>
      </c>
      <c r="L51" s="70" t="s">
        <v>88</v>
      </c>
      <c r="M51" s="70" t="s">
        <v>88</v>
      </c>
      <c r="N51" s="74" t="s">
        <v>88</v>
      </c>
      <c r="O51" s="70" t="s">
        <v>88</v>
      </c>
      <c r="P51" s="75" t="s">
        <v>88</v>
      </c>
      <c r="Q51" s="76" t="s">
        <v>88</v>
      </c>
      <c r="R51" s="77"/>
      <c r="S51" s="78" t="s">
        <v>88</v>
      </c>
      <c r="T51" s="79"/>
    </row>
    <row r="52" spans="1:20" hidden="1" x14ac:dyDescent="0.25">
      <c r="A52" s="67" t="s">
        <v>88</v>
      </c>
      <c r="B52" s="68"/>
      <c r="C52" s="69" t="s">
        <v>88</v>
      </c>
      <c r="D52" s="69" t="s">
        <v>88</v>
      </c>
      <c r="E52" s="70"/>
      <c r="F52" s="70"/>
      <c r="G52" s="70" t="s">
        <v>88</v>
      </c>
      <c r="H52" s="71" t="s">
        <v>88</v>
      </c>
      <c r="I52" s="72"/>
      <c r="J52" s="73"/>
      <c r="K52" s="70" t="s">
        <v>88</v>
      </c>
      <c r="L52" s="70" t="s">
        <v>88</v>
      </c>
      <c r="M52" s="70" t="s">
        <v>88</v>
      </c>
      <c r="N52" s="74" t="s">
        <v>88</v>
      </c>
      <c r="O52" s="70" t="s">
        <v>88</v>
      </c>
      <c r="P52" s="75" t="s">
        <v>88</v>
      </c>
      <c r="Q52" s="76" t="s">
        <v>88</v>
      </c>
      <c r="R52" s="77"/>
      <c r="S52" s="78" t="s">
        <v>88</v>
      </c>
      <c r="T52" s="79"/>
    </row>
    <row r="53" spans="1:20" hidden="1" x14ac:dyDescent="0.25">
      <c r="A53" s="67" t="s">
        <v>88</v>
      </c>
      <c r="B53" s="68"/>
      <c r="C53" s="69" t="s">
        <v>88</v>
      </c>
      <c r="D53" s="69" t="s">
        <v>88</v>
      </c>
      <c r="E53" s="70"/>
      <c r="F53" s="70"/>
      <c r="G53" s="70" t="s">
        <v>88</v>
      </c>
      <c r="H53" s="71" t="s">
        <v>88</v>
      </c>
      <c r="I53" s="72"/>
      <c r="J53" s="73"/>
      <c r="K53" s="70" t="s">
        <v>88</v>
      </c>
      <c r="L53" s="70" t="s">
        <v>88</v>
      </c>
      <c r="M53" s="70" t="s">
        <v>88</v>
      </c>
      <c r="N53" s="74" t="s">
        <v>88</v>
      </c>
      <c r="O53" s="70" t="s">
        <v>88</v>
      </c>
      <c r="P53" s="75" t="s">
        <v>88</v>
      </c>
      <c r="Q53" s="76" t="s">
        <v>88</v>
      </c>
      <c r="R53" s="77"/>
      <c r="S53" s="78" t="s">
        <v>88</v>
      </c>
      <c r="T53" s="79"/>
    </row>
    <row r="54" spans="1:20" hidden="1" x14ac:dyDescent="0.25">
      <c r="A54" s="67" t="s">
        <v>88</v>
      </c>
      <c r="B54" s="68"/>
      <c r="C54" s="69" t="s">
        <v>88</v>
      </c>
      <c r="D54" s="69" t="s">
        <v>88</v>
      </c>
      <c r="E54" s="70"/>
      <c r="F54" s="70"/>
      <c r="G54" s="70" t="s">
        <v>88</v>
      </c>
      <c r="H54" s="71" t="s">
        <v>88</v>
      </c>
      <c r="I54" s="72"/>
      <c r="J54" s="73"/>
      <c r="K54" s="70" t="s">
        <v>88</v>
      </c>
      <c r="L54" s="70" t="s">
        <v>88</v>
      </c>
      <c r="M54" s="70" t="s">
        <v>88</v>
      </c>
      <c r="N54" s="74" t="s">
        <v>88</v>
      </c>
      <c r="O54" s="70" t="s">
        <v>88</v>
      </c>
      <c r="P54" s="75" t="s">
        <v>88</v>
      </c>
      <c r="Q54" s="76" t="s">
        <v>88</v>
      </c>
      <c r="R54" s="77"/>
      <c r="S54" s="78" t="s">
        <v>88</v>
      </c>
      <c r="T54" s="79"/>
    </row>
    <row r="55" spans="1:20" hidden="1" x14ac:dyDescent="0.25">
      <c r="A55" s="67" t="s">
        <v>88</v>
      </c>
      <c r="B55" s="68"/>
      <c r="C55" s="69" t="s">
        <v>88</v>
      </c>
      <c r="D55" s="69" t="s">
        <v>88</v>
      </c>
      <c r="E55" s="70"/>
      <c r="F55" s="70"/>
      <c r="G55" s="70" t="s">
        <v>88</v>
      </c>
      <c r="H55" s="71" t="s">
        <v>88</v>
      </c>
      <c r="I55" s="72"/>
      <c r="J55" s="73"/>
      <c r="K55" s="70" t="s">
        <v>88</v>
      </c>
      <c r="L55" s="70" t="s">
        <v>88</v>
      </c>
      <c r="M55" s="70" t="s">
        <v>88</v>
      </c>
      <c r="N55" s="74" t="s">
        <v>88</v>
      </c>
      <c r="O55" s="70" t="s">
        <v>88</v>
      </c>
      <c r="P55" s="75" t="s">
        <v>88</v>
      </c>
      <c r="Q55" s="76" t="s">
        <v>88</v>
      </c>
      <c r="R55" s="77"/>
      <c r="S55" s="78" t="s">
        <v>88</v>
      </c>
      <c r="T55" s="79"/>
    </row>
    <row r="56" spans="1:20" hidden="1" x14ac:dyDescent="0.25">
      <c r="A56" s="67" t="s">
        <v>88</v>
      </c>
      <c r="B56" s="68"/>
      <c r="C56" s="69" t="s">
        <v>88</v>
      </c>
      <c r="D56" s="69" t="s">
        <v>88</v>
      </c>
      <c r="E56" s="70"/>
      <c r="F56" s="70"/>
      <c r="G56" s="70" t="s">
        <v>88</v>
      </c>
      <c r="H56" s="71" t="s">
        <v>88</v>
      </c>
      <c r="I56" s="72"/>
      <c r="J56" s="73"/>
      <c r="K56" s="70" t="s">
        <v>88</v>
      </c>
      <c r="L56" s="70" t="s">
        <v>88</v>
      </c>
      <c r="M56" s="70" t="s">
        <v>88</v>
      </c>
      <c r="N56" s="74" t="s">
        <v>88</v>
      </c>
      <c r="O56" s="70" t="s">
        <v>88</v>
      </c>
      <c r="P56" s="75" t="s">
        <v>88</v>
      </c>
      <c r="Q56" s="76" t="s">
        <v>88</v>
      </c>
      <c r="R56" s="77"/>
      <c r="S56" s="78" t="s">
        <v>88</v>
      </c>
      <c r="T56" s="79"/>
    </row>
    <row r="57" spans="1:20" hidden="1" x14ac:dyDescent="0.25">
      <c r="A57" s="67" t="s">
        <v>88</v>
      </c>
      <c r="B57" s="68"/>
      <c r="C57" s="69" t="s">
        <v>88</v>
      </c>
      <c r="D57" s="69" t="s">
        <v>88</v>
      </c>
      <c r="E57" s="70"/>
      <c r="F57" s="70"/>
      <c r="G57" s="70" t="s">
        <v>88</v>
      </c>
      <c r="H57" s="71" t="s">
        <v>88</v>
      </c>
      <c r="I57" s="72"/>
      <c r="J57" s="73"/>
      <c r="K57" s="70" t="s">
        <v>88</v>
      </c>
      <c r="L57" s="70" t="s">
        <v>88</v>
      </c>
      <c r="M57" s="70" t="s">
        <v>88</v>
      </c>
      <c r="N57" s="74" t="s">
        <v>88</v>
      </c>
      <c r="O57" s="70" t="s">
        <v>88</v>
      </c>
      <c r="P57" s="75" t="s">
        <v>88</v>
      </c>
      <c r="Q57" s="76" t="s">
        <v>88</v>
      </c>
      <c r="R57" s="77"/>
      <c r="S57" s="78" t="s">
        <v>88</v>
      </c>
      <c r="T57" s="79"/>
    </row>
    <row r="58" spans="1:20" hidden="1" x14ac:dyDescent="0.25">
      <c r="A58" s="67" t="s">
        <v>88</v>
      </c>
      <c r="B58" s="68"/>
      <c r="C58" s="69" t="s">
        <v>88</v>
      </c>
      <c r="D58" s="69" t="s">
        <v>88</v>
      </c>
      <c r="E58" s="70"/>
      <c r="F58" s="70"/>
      <c r="G58" s="70" t="s">
        <v>88</v>
      </c>
      <c r="H58" s="71" t="s">
        <v>88</v>
      </c>
      <c r="I58" s="72"/>
      <c r="J58" s="73"/>
      <c r="K58" s="70" t="s">
        <v>88</v>
      </c>
      <c r="L58" s="70" t="s">
        <v>88</v>
      </c>
      <c r="M58" s="70" t="s">
        <v>88</v>
      </c>
      <c r="N58" s="74" t="s">
        <v>88</v>
      </c>
      <c r="O58" s="70" t="s">
        <v>88</v>
      </c>
      <c r="P58" s="75" t="s">
        <v>88</v>
      </c>
      <c r="Q58" s="76" t="s">
        <v>88</v>
      </c>
      <c r="R58" s="77"/>
      <c r="S58" s="78" t="s">
        <v>88</v>
      </c>
      <c r="T58" s="79"/>
    </row>
    <row r="59" spans="1:20" hidden="1" x14ac:dyDescent="0.25">
      <c r="A59" s="67" t="s">
        <v>88</v>
      </c>
      <c r="B59" s="68"/>
      <c r="C59" s="69" t="s">
        <v>88</v>
      </c>
      <c r="D59" s="69" t="s">
        <v>88</v>
      </c>
      <c r="E59" s="70"/>
      <c r="F59" s="70"/>
      <c r="G59" s="70" t="s">
        <v>88</v>
      </c>
      <c r="H59" s="71" t="s">
        <v>88</v>
      </c>
      <c r="I59" s="72"/>
      <c r="J59" s="73"/>
      <c r="K59" s="70" t="s">
        <v>88</v>
      </c>
      <c r="L59" s="70" t="s">
        <v>88</v>
      </c>
      <c r="M59" s="70" t="s">
        <v>88</v>
      </c>
      <c r="N59" s="74" t="s">
        <v>88</v>
      </c>
      <c r="O59" s="70" t="s">
        <v>88</v>
      </c>
      <c r="P59" s="75" t="s">
        <v>88</v>
      </c>
      <c r="Q59" s="76" t="s">
        <v>88</v>
      </c>
      <c r="R59" s="77"/>
      <c r="S59" s="78" t="s">
        <v>88</v>
      </c>
      <c r="T59" s="79"/>
    </row>
    <row r="60" spans="1:20" hidden="1" x14ac:dyDescent="0.25">
      <c r="A60" s="67" t="s">
        <v>88</v>
      </c>
      <c r="B60" s="68"/>
      <c r="C60" s="69" t="s">
        <v>88</v>
      </c>
      <c r="D60" s="69" t="s">
        <v>88</v>
      </c>
      <c r="E60" s="70"/>
      <c r="F60" s="70"/>
      <c r="G60" s="70" t="s">
        <v>88</v>
      </c>
      <c r="H60" s="71" t="s">
        <v>88</v>
      </c>
      <c r="I60" s="72"/>
      <c r="J60" s="73"/>
      <c r="K60" s="70" t="s">
        <v>88</v>
      </c>
      <c r="L60" s="70" t="s">
        <v>88</v>
      </c>
      <c r="M60" s="70" t="s">
        <v>88</v>
      </c>
      <c r="N60" s="74" t="s">
        <v>88</v>
      </c>
      <c r="O60" s="70" t="s">
        <v>88</v>
      </c>
      <c r="P60" s="75" t="s">
        <v>88</v>
      </c>
      <c r="Q60" s="76" t="s">
        <v>88</v>
      </c>
      <c r="R60" s="77"/>
      <c r="S60" s="78" t="s">
        <v>88</v>
      </c>
      <c r="T60" s="79"/>
    </row>
    <row r="61" spans="1:20" hidden="1" x14ac:dyDescent="0.25">
      <c r="A61" s="67" t="s">
        <v>88</v>
      </c>
      <c r="B61" s="68"/>
      <c r="C61" s="69" t="s">
        <v>88</v>
      </c>
      <c r="D61" s="69" t="s">
        <v>88</v>
      </c>
      <c r="E61" s="70"/>
      <c r="F61" s="70"/>
      <c r="G61" s="70" t="s">
        <v>88</v>
      </c>
      <c r="H61" s="71" t="s">
        <v>88</v>
      </c>
      <c r="I61" s="72"/>
      <c r="J61" s="73"/>
      <c r="K61" s="70" t="s">
        <v>88</v>
      </c>
      <c r="L61" s="70" t="s">
        <v>88</v>
      </c>
      <c r="M61" s="70" t="s">
        <v>88</v>
      </c>
      <c r="N61" s="74" t="s">
        <v>88</v>
      </c>
      <c r="O61" s="70" t="s">
        <v>88</v>
      </c>
      <c r="P61" s="75" t="s">
        <v>88</v>
      </c>
      <c r="Q61" s="76" t="s">
        <v>88</v>
      </c>
      <c r="R61" s="77"/>
      <c r="S61" s="78" t="s">
        <v>88</v>
      </c>
      <c r="T61" s="79"/>
    </row>
    <row r="62" spans="1:20" hidden="1" x14ac:dyDescent="0.25">
      <c r="A62" s="67" t="s">
        <v>88</v>
      </c>
      <c r="B62" s="68"/>
      <c r="C62" s="69" t="s">
        <v>88</v>
      </c>
      <c r="D62" s="69" t="s">
        <v>88</v>
      </c>
      <c r="E62" s="70"/>
      <c r="F62" s="70"/>
      <c r="G62" s="70" t="s">
        <v>88</v>
      </c>
      <c r="H62" s="71" t="s">
        <v>88</v>
      </c>
      <c r="I62" s="72"/>
      <c r="J62" s="73"/>
      <c r="K62" s="70" t="s">
        <v>88</v>
      </c>
      <c r="L62" s="70" t="s">
        <v>88</v>
      </c>
      <c r="M62" s="70" t="s">
        <v>88</v>
      </c>
      <c r="N62" s="74" t="s">
        <v>88</v>
      </c>
      <c r="O62" s="70" t="s">
        <v>88</v>
      </c>
      <c r="P62" s="75" t="s">
        <v>88</v>
      </c>
      <c r="Q62" s="76" t="s">
        <v>88</v>
      </c>
      <c r="R62" s="77"/>
      <c r="S62" s="78" t="s">
        <v>88</v>
      </c>
      <c r="T62" s="79"/>
    </row>
    <row r="63" spans="1:20" hidden="1" x14ac:dyDescent="0.25">
      <c r="A63" s="67" t="s">
        <v>88</v>
      </c>
      <c r="B63" s="68"/>
      <c r="C63" s="69" t="s">
        <v>88</v>
      </c>
      <c r="D63" s="69" t="s">
        <v>88</v>
      </c>
      <c r="E63" s="70"/>
      <c r="F63" s="70"/>
      <c r="G63" s="70" t="s">
        <v>88</v>
      </c>
      <c r="H63" s="71" t="s">
        <v>88</v>
      </c>
      <c r="I63" s="72"/>
      <c r="J63" s="73"/>
      <c r="K63" s="70" t="s">
        <v>88</v>
      </c>
      <c r="L63" s="70" t="s">
        <v>88</v>
      </c>
      <c r="M63" s="70" t="s">
        <v>88</v>
      </c>
      <c r="N63" s="74" t="s">
        <v>88</v>
      </c>
      <c r="O63" s="70" t="s">
        <v>88</v>
      </c>
      <c r="P63" s="75" t="s">
        <v>88</v>
      </c>
      <c r="Q63" s="76" t="s">
        <v>88</v>
      </c>
      <c r="R63" s="77"/>
      <c r="S63" s="78" t="s">
        <v>88</v>
      </c>
      <c r="T63" s="79"/>
    </row>
    <row r="64" spans="1:20" hidden="1" x14ac:dyDescent="0.25">
      <c r="A64" s="67" t="s">
        <v>88</v>
      </c>
      <c r="B64" s="68"/>
      <c r="C64" s="69" t="s">
        <v>88</v>
      </c>
      <c r="D64" s="69" t="s">
        <v>88</v>
      </c>
      <c r="E64" s="70"/>
      <c r="F64" s="70"/>
      <c r="G64" s="70" t="s">
        <v>88</v>
      </c>
      <c r="H64" s="71" t="s">
        <v>88</v>
      </c>
      <c r="I64" s="72"/>
      <c r="J64" s="73"/>
      <c r="K64" s="70" t="s">
        <v>88</v>
      </c>
      <c r="L64" s="70" t="s">
        <v>88</v>
      </c>
      <c r="M64" s="70" t="s">
        <v>88</v>
      </c>
      <c r="N64" s="74" t="s">
        <v>88</v>
      </c>
      <c r="O64" s="70" t="s">
        <v>88</v>
      </c>
      <c r="P64" s="75" t="s">
        <v>88</v>
      </c>
      <c r="Q64" s="76" t="s">
        <v>88</v>
      </c>
      <c r="R64" s="77"/>
      <c r="S64" s="78" t="s">
        <v>88</v>
      </c>
      <c r="T64" s="79"/>
    </row>
    <row r="65" spans="1:20" hidden="1" x14ac:dyDescent="0.25">
      <c r="A65" s="67" t="s">
        <v>88</v>
      </c>
      <c r="B65" s="68"/>
      <c r="C65" s="69" t="s">
        <v>88</v>
      </c>
      <c r="D65" s="69" t="s">
        <v>88</v>
      </c>
      <c r="E65" s="70"/>
      <c r="F65" s="70"/>
      <c r="G65" s="70" t="s">
        <v>88</v>
      </c>
      <c r="H65" s="71" t="s">
        <v>88</v>
      </c>
      <c r="I65" s="72"/>
      <c r="J65" s="73"/>
      <c r="K65" s="70" t="s">
        <v>88</v>
      </c>
      <c r="L65" s="70" t="s">
        <v>88</v>
      </c>
      <c r="M65" s="70" t="s">
        <v>88</v>
      </c>
      <c r="N65" s="74" t="s">
        <v>88</v>
      </c>
      <c r="O65" s="70" t="s">
        <v>88</v>
      </c>
      <c r="P65" s="75" t="s">
        <v>88</v>
      </c>
      <c r="Q65" s="76" t="s">
        <v>88</v>
      </c>
      <c r="R65" s="77"/>
      <c r="S65" s="78" t="s">
        <v>88</v>
      </c>
      <c r="T65" s="79"/>
    </row>
    <row r="66" spans="1:20" hidden="1" x14ac:dyDescent="0.25">
      <c r="A66" s="67" t="s">
        <v>88</v>
      </c>
      <c r="B66" s="68"/>
      <c r="C66" s="69" t="s">
        <v>88</v>
      </c>
      <c r="D66" s="69" t="s">
        <v>88</v>
      </c>
      <c r="E66" s="70"/>
      <c r="F66" s="70"/>
      <c r="G66" s="70" t="s">
        <v>88</v>
      </c>
      <c r="H66" s="71" t="s">
        <v>88</v>
      </c>
      <c r="I66" s="72"/>
      <c r="J66" s="73"/>
      <c r="K66" s="70" t="s">
        <v>88</v>
      </c>
      <c r="L66" s="70" t="s">
        <v>88</v>
      </c>
      <c r="M66" s="70" t="s">
        <v>88</v>
      </c>
      <c r="N66" s="74" t="s">
        <v>88</v>
      </c>
      <c r="O66" s="70" t="s">
        <v>88</v>
      </c>
      <c r="P66" s="75" t="s">
        <v>88</v>
      </c>
      <c r="Q66" s="76" t="s">
        <v>88</v>
      </c>
      <c r="R66" s="77"/>
      <c r="S66" s="78" t="s">
        <v>88</v>
      </c>
      <c r="T66" s="79"/>
    </row>
    <row r="67" spans="1:20" hidden="1" x14ac:dyDescent="0.25">
      <c r="A67" s="67" t="s">
        <v>88</v>
      </c>
      <c r="B67" s="68"/>
      <c r="C67" s="69" t="s">
        <v>88</v>
      </c>
      <c r="D67" s="69" t="s">
        <v>88</v>
      </c>
      <c r="E67" s="70"/>
      <c r="F67" s="70"/>
      <c r="G67" s="70" t="s">
        <v>88</v>
      </c>
      <c r="H67" s="71" t="s">
        <v>88</v>
      </c>
      <c r="I67" s="72"/>
      <c r="J67" s="73"/>
      <c r="K67" s="70" t="s">
        <v>88</v>
      </c>
      <c r="L67" s="70" t="s">
        <v>88</v>
      </c>
      <c r="M67" s="70" t="s">
        <v>88</v>
      </c>
      <c r="N67" s="74" t="s">
        <v>88</v>
      </c>
      <c r="O67" s="70" t="s">
        <v>88</v>
      </c>
      <c r="P67" s="75" t="s">
        <v>88</v>
      </c>
      <c r="Q67" s="76" t="s">
        <v>88</v>
      </c>
      <c r="R67" s="77"/>
      <c r="S67" s="78" t="s">
        <v>88</v>
      </c>
      <c r="T67" s="79"/>
    </row>
    <row r="68" spans="1:20" hidden="1" x14ac:dyDescent="0.25">
      <c r="A68" s="67" t="s">
        <v>88</v>
      </c>
      <c r="B68" s="68"/>
      <c r="C68" s="69" t="s">
        <v>88</v>
      </c>
      <c r="D68" s="69" t="s">
        <v>88</v>
      </c>
      <c r="E68" s="70"/>
      <c r="F68" s="70"/>
      <c r="G68" s="70" t="s">
        <v>88</v>
      </c>
      <c r="H68" s="71" t="s">
        <v>88</v>
      </c>
      <c r="I68" s="72"/>
      <c r="J68" s="73"/>
      <c r="K68" s="70" t="s">
        <v>88</v>
      </c>
      <c r="L68" s="70" t="s">
        <v>88</v>
      </c>
      <c r="M68" s="70" t="s">
        <v>88</v>
      </c>
      <c r="N68" s="74" t="s">
        <v>88</v>
      </c>
      <c r="O68" s="70" t="s">
        <v>88</v>
      </c>
      <c r="P68" s="75" t="s">
        <v>88</v>
      </c>
      <c r="Q68" s="76" t="s">
        <v>88</v>
      </c>
      <c r="R68" s="77"/>
      <c r="S68" s="78" t="s">
        <v>88</v>
      </c>
      <c r="T68" s="79"/>
    </row>
    <row r="69" spans="1:20" hidden="1" x14ac:dyDescent="0.25">
      <c r="A69" s="67" t="s">
        <v>88</v>
      </c>
      <c r="B69" s="68"/>
      <c r="C69" s="69" t="s">
        <v>88</v>
      </c>
      <c r="D69" s="69" t="s">
        <v>88</v>
      </c>
      <c r="E69" s="70"/>
      <c r="F69" s="70"/>
      <c r="G69" s="70" t="s">
        <v>88</v>
      </c>
      <c r="H69" s="71" t="s">
        <v>88</v>
      </c>
      <c r="I69" s="72"/>
      <c r="J69" s="73"/>
      <c r="K69" s="70" t="s">
        <v>88</v>
      </c>
      <c r="L69" s="70" t="s">
        <v>88</v>
      </c>
      <c r="M69" s="70" t="s">
        <v>88</v>
      </c>
      <c r="N69" s="74" t="s">
        <v>88</v>
      </c>
      <c r="O69" s="70" t="s">
        <v>88</v>
      </c>
      <c r="P69" s="75" t="s">
        <v>88</v>
      </c>
      <c r="Q69" s="76" t="s">
        <v>88</v>
      </c>
      <c r="R69" s="77"/>
      <c r="S69" s="78" t="s">
        <v>88</v>
      </c>
      <c r="T69" s="79"/>
    </row>
    <row r="70" spans="1:20" hidden="1" x14ac:dyDescent="0.25">
      <c r="A70" s="67" t="s">
        <v>88</v>
      </c>
      <c r="B70" s="68"/>
      <c r="C70" s="69" t="s">
        <v>88</v>
      </c>
      <c r="D70" s="69" t="s">
        <v>88</v>
      </c>
      <c r="E70" s="70"/>
      <c r="F70" s="70"/>
      <c r="G70" s="70" t="s">
        <v>88</v>
      </c>
      <c r="H70" s="71" t="s">
        <v>88</v>
      </c>
      <c r="I70" s="72"/>
      <c r="J70" s="73"/>
      <c r="K70" s="70" t="s">
        <v>88</v>
      </c>
      <c r="L70" s="70" t="s">
        <v>88</v>
      </c>
      <c r="M70" s="70" t="s">
        <v>88</v>
      </c>
      <c r="N70" s="74" t="s">
        <v>88</v>
      </c>
      <c r="O70" s="70" t="s">
        <v>88</v>
      </c>
      <c r="P70" s="75" t="s">
        <v>88</v>
      </c>
      <c r="Q70" s="76" t="s">
        <v>88</v>
      </c>
      <c r="R70" s="77"/>
      <c r="S70" s="78" t="s">
        <v>88</v>
      </c>
      <c r="T70" s="79"/>
    </row>
    <row r="71" spans="1:20" hidden="1" x14ac:dyDescent="0.25">
      <c r="A71" s="67" t="s">
        <v>88</v>
      </c>
      <c r="B71" s="68"/>
      <c r="C71" s="69" t="s">
        <v>88</v>
      </c>
      <c r="D71" s="69" t="s">
        <v>88</v>
      </c>
      <c r="E71" s="70"/>
      <c r="F71" s="70"/>
      <c r="G71" s="70" t="s">
        <v>88</v>
      </c>
      <c r="H71" s="71" t="s">
        <v>88</v>
      </c>
      <c r="I71" s="72"/>
      <c r="J71" s="73"/>
      <c r="K71" s="70" t="s">
        <v>88</v>
      </c>
      <c r="L71" s="70" t="s">
        <v>88</v>
      </c>
      <c r="M71" s="70" t="s">
        <v>88</v>
      </c>
      <c r="N71" s="74" t="s">
        <v>88</v>
      </c>
      <c r="O71" s="70" t="s">
        <v>88</v>
      </c>
      <c r="P71" s="75" t="s">
        <v>88</v>
      </c>
      <c r="Q71" s="76" t="s">
        <v>88</v>
      </c>
      <c r="R71" s="77"/>
      <c r="S71" s="78" t="s">
        <v>88</v>
      </c>
      <c r="T71" s="79"/>
    </row>
    <row r="72" spans="1:20" hidden="1" x14ac:dyDescent="0.25">
      <c r="A72" s="67" t="s">
        <v>88</v>
      </c>
      <c r="B72" s="68"/>
      <c r="C72" s="69" t="s">
        <v>88</v>
      </c>
      <c r="D72" s="69" t="s">
        <v>88</v>
      </c>
      <c r="E72" s="70"/>
      <c r="F72" s="70"/>
      <c r="G72" s="70" t="s">
        <v>88</v>
      </c>
      <c r="H72" s="71" t="s">
        <v>88</v>
      </c>
      <c r="I72" s="72"/>
      <c r="J72" s="73"/>
      <c r="K72" s="70" t="s">
        <v>88</v>
      </c>
      <c r="L72" s="70" t="s">
        <v>88</v>
      </c>
      <c r="M72" s="70" t="s">
        <v>88</v>
      </c>
      <c r="N72" s="74" t="s">
        <v>88</v>
      </c>
      <c r="O72" s="70" t="s">
        <v>88</v>
      </c>
      <c r="P72" s="75" t="s">
        <v>88</v>
      </c>
      <c r="Q72" s="76" t="s">
        <v>88</v>
      </c>
      <c r="R72" s="77"/>
      <c r="S72" s="78" t="s">
        <v>88</v>
      </c>
      <c r="T72" s="79"/>
    </row>
    <row r="73" spans="1:20" hidden="1" x14ac:dyDescent="0.25">
      <c r="A73" s="67" t="s">
        <v>88</v>
      </c>
      <c r="B73" s="68"/>
      <c r="C73" s="69" t="s">
        <v>88</v>
      </c>
      <c r="D73" s="69" t="s">
        <v>88</v>
      </c>
      <c r="E73" s="70"/>
      <c r="F73" s="70"/>
      <c r="G73" s="70" t="s">
        <v>88</v>
      </c>
      <c r="H73" s="71" t="s">
        <v>88</v>
      </c>
      <c r="I73" s="72"/>
      <c r="J73" s="73"/>
      <c r="K73" s="70" t="s">
        <v>88</v>
      </c>
      <c r="L73" s="70" t="s">
        <v>88</v>
      </c>
      <c r="M73" s="70" t="s">
        <v>88</v>
      </c>
      <c r="N73" s="74" t="s">
        <v>88</v>
      </c>
      <c r="O73" s="70" t="s">
        <v>88</v>
      </c>
      <c r="P73" s="75" t="s">
        <v>88</v>
      </c>
      <c r="Q73" s="76" t="s">
        <v>88</v>
      </c>
      <c r="R73" s="77"/>
      <c r="S73" s="78" t="s">
        <v>88</v>
      </c>
      <c r="T73" s="79"/>
    </row>
    <row r="74" spans="1:20" hidden="1" x14ac:dyDescent="0.25">
      <c r="A74" s="67" t="s">
        <v>88</v>
      </c>
      <c r="B74" s="68"/>
      <c r="C74" s="69" t="s">
        <v>88</v>
      </c>
      <c r="D74" s="69" t="s">
        <v>88</v>
      </c>
      <c r="E74" s="70"/>
      <c r="F74" s="70"/>
      <c r="G74" s="70" t="s">
        <v>88</v>
      </c>
      <c r="H74" s="71" t="s">
        <v>88</v>
      </c>
      <c r="I74" s="72"/>
      <c r="J74" s="73"/>
      <c r="K74" s="70" t="s">
        <v>88</v>
      </c>
      <c r="L74" s="70" t="s">
        <v>88</v>
      </c>
      <c r="M74" s="70" t="s">
        <v>88</v>
      </c>
      <c r="N74" s="74" t="s">
        <v>88</v>
      </c>
      <c r="O74" s="70" t="s">
        <v>88</v>
      </c>
      <c r="P74" s="75" t="s">
        <v>88</v>
      </c>
      <c r="Q74" s="76" t="s">
        <v>88</v>
      </c>
      <c r="R74" s="77"/>
      <c r="S74" s="78" t="s">
        <v>88</v>
      </c>
      <c r="T74" s="79"/>
    </row>
    <row r="75" spans="1:20" hidden="1" x14ac:dyDescent="0.25">
      <c r="A75" s="67" t="s">
        <v>88</v>
      </c>
      <c r="B75" s="68"/>
      <c r="C75" s="69" t="s">
        <v>88</v>
      </c>
      <c r="D75" s="69" t="s">
        <v>88</v>
      </c>
      <c r="E75" s="70"/>
      <c r="F75" s="70"/>
      <c r="G75" s="70" t="s">
        <v>88</v>
      </c>
      <c r="H75" s="80"/>
      <c r="I75" s="72"/>
      <c r="J75" s="73"/>
      <c r="K75" s="70" t="s">
        <v>88</v>
      </c>
      <c r="L75" s="70" t="s">
        <v>88</v>
      </c>
      <c r="M75" s="70" t="s">
        <v>88</v>
      </c>
      <c r="N75" s="74" t="s">
        <v>88</v>
      </c>
      <c r="O75" s="70" t="s">
        <v>88</v>
      </c>
      <c r="P75" s="75" t="s">
        <v>88</v>
      </c>
      <c r="Q75" s="76" t="s">
        <v>88</v>
      </c>
      <c r="R75" s="77"/>
      <c r="S75" s="78" t="s">
        <v>88</v>
      </c>
      <c r="T75" s="79"/>
    </row>
    <row r="76" spans="1:20" hidden="1" x14ac:dyDescent="0.25">
      <c r="A76" s="67" t="s">
        <v>88</v>
      </c>
      <c r="B76" s="68"/>
      <c r="C76" s="69" t="s">
        <v>88</v>
      </c>
      <c r="D76" s="69" t="s">
        <v>88</v>
      </c>
      <c r="E76" s="70"/>
      <c r="F76" s="70"/>
      <c r="G76" s="70" t="s">
        <v>88</v>
      </c>
      <c r="H76" s="80"/>
      <c r="I76" s="72"/>
      <c r="J76" s="73"/>
      <c r="K76" s="70" t="s">
        <v>88</v>
      </c>
      <c r="L76" s="70" t="s">
        <v>88</v>
      </c>
      <c r="M76" s="70" t="s">
        <v>88</v>
      </c>
      <c r="N76" s="74" t="s">
        <v>88</v>
      </c>
      <c r="O76" s="70" t="s">
        <v>88</v>
      </c>
      <c r="P76" s="75" t="s">
        <v>88</v>
      </c>
      <c r="Q76" s="76" t="s">
        <v>88</v>
      </c>
      <c r="R76" s="77"/>
      <c r="S76" s="78" t="s">
        <v>88</v>
      </c>
      <c r="T76" s="79"/>
    </row>
    <row r="77" spans="1:20" hidden="1" x14ac:dyDescent="0.25">
      <c r="A77" s="67" t="s">
        <v>88</v>
      </c>
      <c r="B77" s="68"/>
      <c r="C77" s="69" t="s">
        <v>88</v>
      </c>
      <c r="D77" s="69" t="s">
        <v>88</v>
      </c>
      <c r="E77" s="70"/>
      <c r="F77" s="70"/>
      <c r="G77" s="70" t="s">
        <v>88</v>
      </c>
      <c r="H77" s="80"/>
      <c r="I77" s="72"/>
      <c r="J77" s="73"/>
      <c r="K77" s="70" t="s">
        <v>88</v>
      </c>
      <c r="L77" s="70" t="s">
        <v>88</v>
      </c>
      <c r="M77" s="70" t="s">
        <v>88</v>
      </c>
      <c r="N77" s="74" t="s">
        <v>88</v>
      </c>
      <c r="O77" s="70" t="s">
        <v>88</v>
      </c>
      <c r="P77" s="75" t="s">
        <v>88</v>
      </c>
      <c r="Q77" s="76" t="s">
        <v>88</v>
      </c>
      <c r="R77" s="77"/>
      <c r="S77" s="78" t="s">
        <v>88</v>
      </c>
      <c r="T77" s="79"/>
    </row>
    <row r="78" spans="1:20" hidden="1" x14ac:dyDescent="0.25">
      <c r="A78" s="67" t="s">
        <v>88</v>
      </c>
      <c r="B78" s="68"/>
      <c r="C78" s="69" t="s">
        <v>88</v>
      </c>
      <c r="D78" s="69" t="s">
        <v>88</v>
      </c>
      <c r="E78" s="70"/>
      <c r="F78" s="70"/>
      <c r="G78" s="70" t="s">
        <v>88</v>
      </c>
      <c r="H78" s="80"/>
      <c r="I78" s="72"/>
      <c r="J78" s="73"/>
      <c r="K78" s="70" t="s">
        <v>88</v>
      </c>
      <c r="L78" s="70" t="s">
        <v>88</v>
      </c>
      <c r="M78" s="70" t="s">
        <v>88</v>
      </c>
      <c r="N78" s="74" t="s">
        <v>88</v>
      </c>
      <c r="O78" s="70" t="s">
        <v>88</v>
      </c>
      <c r="P78" s="75" t="s">
        <v>88</v>
      </c>
      <c r="Q78" s="76" t="s">
        <v>88</v>
      </c>
      <c r="R78" s="77"/>
      <c r="S78" s="78" t="s">
        <v>88</v>
      </c>
      <c r="T78" s="79"/>
    </row>
    <row r="79" spans="1:20" hidden="1" x14ac:dyDescent="0.25">
      <c r="A79" s="67" t="s">
        <v>88</v>
      </c>
      <c r="B79" s="68"/>
      <c r="C79" s="69" t="s">
        <v>88</v>
      </c>
      <c r="D79" s="69" t="s">
        <v>88</v>
      </c>
      <c r="E79" s="70"/>
      <c r="F79" s="70"/>
      <c r="G79" s="70" t="s">
        <v>88</v>
      </c>
      <c r="H79" s="80"/>
      <c r="I79" s="72"/>
      <c r="J79" s="73"/>
      <c r="K79" s="70" t="s">
        <v>88</v>
      </c>
      <c r="L79" s="70" t="s">
        <v>88</v>
      </c>
      <c r="M79" s="70" t="s">
        <v>88</v>
      </c>
      <c r="N79" s="74" t="s">
        <v>88</v>
      </c>
      <c r="O79" s="70" t="s">
        <v>88</v>
      </c>
      <c r="P79" s="75" t="s">
        <v>88</v>
      </c>
      <c r="Q79" s="76" t="s">
        <v>88</v>
      </c>
      <c r="R79" s="77"/>
      <c r="S79" s="78" t="s">
        <v>88</v>
      </c>
      <c r="T79" s="79"/>
    </row>
    <row r="80" spans="1:20" hidden="1" x14ac:dyDescent="0.25">
      <c r="A80" s="67" t="s">
        <v>88</v>
      </c>
      <c r="B80" s="68"/>
      <c r="C80" s="69" t="s">
        <v>88</v>
      </c>
      <c r="D80" s="69" t="s">
        <v>88</v>
      </c>
      <c r="E80" s="70"/>
      <c r="F80" s="70"/>
      <c r="G80" s="70" t="s">
        <v>88</v>
      </c>
      <c r="H80" s="80"/>
      <c r="I80" s="72"/>
      <c r="J80" s="73"/>
      <c r="K80" s="70" t="s">
        <v>88</v>
      </c>
      <c r="L80" s="70" t="s">
        <v>88</v>
      </c>
      <c r="M80" s="70" t="s">
        <v>88</v>
      </c>
      <c r="N80" s="74" t="s">
        <v>88</v>
      </c>
      <c r="O80" s="70" t="s">
        <v>88</v>
      </c>
      <c r="P80" s="75" t="s">
        <v>88</v>
      </c>
      <c r="Q80" s="76" t="s">
        <v>88</v>
      </c>
      <c r="R80" s="77"/>
      <c r="S80" s="78" t="s">
        <v>88</v>
      </c>
      <c r="T80" s="79"/>
    </row>
    <row r="81" spans="1:20" hidden="1" x14ac:dyDescent="0.25">
      <c r="A81" s="67" t="s">
        <v>88</v>
      </c>
      <c r="B81" s="68"/>
      <c r="C81" s="69" t="s">
        <v>88</v>
      </c>
      <c r="D81" s="69" t="s">
        <v>88</v>
      </c>
      <c r="E81" s="70"/>
      <c r="F81" s="70"/>
      <c r="G81" s="70" t="s">
        <v>88</v>
      </c>
      <c r="H81" s="80"/>
      <c r="I81" s="72"/>
      <c r="J81" s="73"/>
      <c r="K81" s="70" t="s">
        <v>88</v>
      </c>
      <c r="L81" s="70" t="s">
        <v>88</v>
      </c>
      <c r="M81" s="70" t="s">
        <v>88</v>
      </c>
      <c r="N81" s="74" t="s">
        <v>88</v>
      </c>
      <c r="O81" s="70" t="s">
        <v>88</v>
      </c>
      <c r="P81" s="75" t="s">
        <v>88</v>
      </c>
      <c r="Q81" s="76" t="s">
        <v>88</v>
      </c>
      <c r="R81" s="77"/>
      <c r="S81" s="78" t="s">
        <v>88</v>
      </c>
      <c r="T81" s="79"/>
    </row>
    <row r="82" spans="1:20" hidden="1" x14ac:dyDescent="0.25">
      <c r="A82" s="67" t="s">
        <v>88</v>
      </c>
      <c r="B82" s="68"/>
      <c r="C82" s="69" t="s">
        <v>88</v>
      </c>
      <c r="D82" s="69" t="s">
        <v>88</v>
      </c>
      <c r="E82" s="70"/>
      <c r="F82" s="70"/>
      <c r="G82" s="70" t="s">
        <v>88</v>
      </c>
      <c r="H82" s="80"/>
      <c r="I82" s="72"/>
      <c r="J82" s="73"/>
      <c r="K82" s="70" t="s">
        <v>88</v>
      </c>
      <c r="L82" s="70" t="s">
        <v>88</v>
      </c>
      <c r="M82" s="70" t="s">
        <v>88</v>
      </c>
      <c r="N82" s="74" t="s">
        <v>88</v>
      </c>
      <c r="O82" s="70" t="s">
        <v>88</v>
      </c>
      <c r="P82" s="75" t="s">
        <v>88</v>
      </c>
      <c r="Q82" s="76" t="s">
        <v>88</v>
      </c>
      <c r="R82" s="77"/>
      <c r="S82" s="78" t="s">
        <v>88</v>
      </c>
      <c r="T82" s="79"/>
    </row>
    <row r="83" spans="1:20" hidden="1" x14ac:dyDescent="0.25">
      <c r="A83" s="67" t="s">
        <v>88</v>
      </c>
      <c r="B83" s="68"/>
      <c r="C83" s="69" t="s">
        <v>88</v>
      </c>
      <c r="D83" s="69" t="s">
        <v>88</v>
      </c>
      <c r="E83" s="70"/>
      <c r="F83" s="70"/>
      <c r="G83" s="70" t="s">
        <v>88</v>
      </c>
      <c r="H83" s="80"/>
      <c r="I83" s="72"/>
      <c r="J83" s="73"/>
      <c r="K83" s="70" t="s">
        <v>88</v>
      </c>
      <c r="L83" s="70" t="s">
        <v>88</v>
      </c>
      <c r="M83" s="70" t="s">
        <v>88</v>
      </c>
      <c r="N83" s="74" t="s">
        <v>88</v>
      </c>
      <c r="O83" s="70" t="s">
        <v>88</v>
      </c>
      <c r="P83" s="75" t="s">
        <v>88</v>
      </c>
      <c r="Q83" s="76" t="s">
        <v>88</v>
      </c>
      <c r="R83" s="77"/>
      <c r="S83" s="78" t="s">
        <v>88</v>
      </c>
      <c r="T83" s="79"/>
    </row>
    <row r="84" spans="1:20" hidden="1" x14ac:dyDescent="0.25">
      <c r="A84" s="67" t="s">
        <v>88</v>
      </c>
      <c r="B84" s="68"/>
      <c r="C84" s="69" t="s">
        <v>88</v>
      </c>
      <c r="D84" s="69" t="s">
        <v>88</v>
      </c>
      <c r="E84" s="70"/>
      <c r="F84" s="70"/>
      <c r="G84" s="70" t="s">
        <v>88</v>
      </c>
      <c r="H84" s="80"/>
      <c r="I84" s="72"/>
      <c r="J84" s="73"/>
      <c r="K84" s="70" t="s">
        <v>88</v>
      </c>
      <c r="L84" s="70" t="s">
        <v>88</v>
      </c>
      <c r="M84" s="70" t="s">
        <v>88</v>
      </c>
      <c r="N84" s="74" t="s">
        <v>88</v>
      </c>
      <c r="O84" s="70" t="s">
        <v>88</v>
      </c>
      <c r="P84" s="75" t="s">
        <v>88</v>
      </c>
      <c r="Q84" s="76" t="s">
        <v>88</v>
      </c>
      <c r="R84" s="77"/>
      <c r="S84" s="78" t="s">
        <v>88</v>
      </c>
      <c r="T84" s="79"/>
    </row>
    <row r="85" spans="1:20" hidden="1" x14ac:dyDescent="0.25">
      <c r="A85" s="67" t="s">
        <v>88</v>
      </c>
      <c r="B85" s="68"/>
      <c r="C85" s="69" t="s">
        <v>88</v>
      </c>
      <c r="D85" s="69" t="s">
        <v>88</v>
      </c>
      <c r="E85" s="70"/>
      <c r="F85" s="70"/>
      <c r="G85" s="70" t="s">
        <v>88</v>
      </c>
      <c r="H85" s="80"/>
      <c r="I85" s="72"/>
      <c r="J85" s="73"/>
      <c r="K85" s="70" t="s">
        <v>88</v>
      </c>
      <c r="L85" s="70" t="s">
        <v>88</v>
      </c>
      <c r="M85" s="70" t="s">
        <v>88</v>
      </c>
      <c r="N85" s="74" t="s">
        <v>88</v>
      </c>
      <c r="O85" s="70" t="s">
        <v>88</v>
      </c>
      <c r="P85" s="75" t="s">
        <v>88</v>
      </c>
      <c r="Q85" s="76" t="s">
        <v>88</v>
      </c>
      <c r="R85" s="77"/>
      <c r="S85" s="78" t="s">
        <v>88</v>
      </c>
      <c r="T85" s="79"/>
    </row>
    <row r="86" spans="1:20" hidden="1" x14ac:dyDescent="0.25">
      <c r="A86" s="67" t="s">
        <v>88</v>
      </c>
      <c r="B86" s="68"/>
      <c r="C86" s="69" t="s">
        <v>88</v>
      </c>
      <c r="D86" s="69" t="s">
        <v>88</v>
      </c>
      <c r="E86" s="70"/>
      <c r="F86" s="70"/>
      <c r="G86" s="70" t="s">
        <v>88</v>
      </c>
      <c r="H86" s="80"/>
      <c r="I86" s="72"/>
      <c r="J86" s="73"/>
      <c r="K86" s="70" t="s">
        <v>88</v>
      </c>
      <c r="L86" s="70" t="s">
        <v>88</v>
      </c>
      <c r="M86" s="70" t="s">
        <v>88</v>
      </c>
      <c r="N86" s="74" t="s">
        <v>88</v>
      </c>
      <c r="O86" s="70" t="s">
        <v>88</v>
      </c>
      <c r="P86" s="75" t="s">
        <v>88</v>
      </c>
      <c r="Q86" s="76" t="s">
        <v>88</v>
      </c>
      <c r="R86" s="77"/>
      <c r="S86" s="78" t="s">
        <v>88</v>
      </c>
      <c r="T86" s="79"/>
    </row>
    <row r="87" spans="1:20" hidden="1" x14ac:dyDescent="0.25">
      <c r="A87" s="67" t="s">
        <v>88</v>
      </c>
      <c r="B87" s="68"/>
      <c r="C87" s="69" t="s">
        <v>88</v>
      </c>
      <c r="D87" s="69" t="s">
        <v>88</v>
      </c>
      <c r="E87" s="70"/>
      <c r="F87" s="70"/>
      <c r="G87" s="70" t="s">
        <v>88</v>
      </c>
      <c r="H87" s="80"/>
      <c r="I87" s="72"/>
      <c r="J87" s="73"/>
      <c r="K87" s="70" t="s">
        <v>88</v>
      </c>
      <c r="L87" s="70" t="s">
        <v>88</v>
      </c>
      <c r="M87" s="70" t="s">
        <v>88</v>
      </c>
      <c r="N87" s="74" t="s">
        <v>88</v>
      </c>
      <c r="O87" s="70" t="s">
        <v>88</v>
      </c>
      <c r="P87" s="75" t="s">
        <v>88</v>
      </c>
      <c r="Q87" s="76" t="s">
        <v>88</v>
      </c>
      <c r="R87" s="77"/>
      <c r="S87" s="78" t="s">
        <v>88</v>
      </c>
      <c r="T87" s="79"/>
    </row>
    <row r="88" spans="1:20" hidden="1" x14ac:dyDescent="0.25">
      <c r="A88" s="67" t="s">
        <v>88</v>
      </c>
      <c r="B88" s="68"/>
      <c r="C88" s="69" t="s">
        <v>88</v>
      </c>
      <c r="D88" s="69" t="s">
        <v>88</v>
      </c>
      <c r="E88" s="70"/>
      <c r="F88" s="70"/>
      <c r="G88" s="70" t="s">
        <v>88</v>
      </c>
      <c r="H88" s="80"/>
      <c r="I88" s="72"/>
      <c r="J88" s="73"/>
      <c r="K88" s="70" t="s">
        <v>88</v>
      </c>
      <c r="L88" s="70" t="s">
        <v>88</v>
      </c>
      <c r="M88" s="70" t="s">
        <v>88</v>
      </c>
      <c r="N88" s="74" t="s">
        <v>88</v>
      </c>
      <c r="O88" s="70" t="s">
        <v>88</v>
      </c>
      <c r="P88" s="75" t="s">
        <v>88</v>
      </c>
      <c r="Q88" s="76" t="s">
        <v>88</v>
      </c>
      <c r="R88" s="77"/>
      <c r="S88" s="78" t="s">
        <v>88</v>
      </c>
      <c r="T88" s="79"/>
    </row>
    <row r="89" spans="1:20" hidden="1" x14ac:dyDescent="0.25">
      <c r="A89" s="67" t="s">
        <v>88</v>
      </c>
      <c r="B89" s="68"/>
      <c r="C89" s="69" t="s">
        <v>88</v>
      </c>
      <c r="D89" s="69" t="s">
        <v>88</v>
      </c>
      <c r="E89" s="70"/>
      <c r="F89" s="70"/>
      <c r="G89" s="70" t="s">
        <v>88</v>
      </c>
      <c r="H89" s="80"/>
      <c r="I89" s="72"/>
      <c r="J89" s="73"/>
      <c r="K89" s="70" t="s">
        <v>88</v>
      </c>
      <c r="L89" s="70" t="s">
        <v>88</v>
      </c>
      <c r="M89" s="70" t="s">
        <v>88</v>
      </c>
      <c r="N89" s="74" t="s">
        <v>88</v>
      </c>
      <c r="O89" s="70" t="s">
        <v>88</v>
      </c>
      <c r="P89" s="75" t="s">
        <v>88</v>
      </c>
      <c r="Q89" s="76" t="s">
        <v>88</v>
      </c>
      <c r="R89" s="77"/>
      <c r="S89" s="78" t="s">
        <v>88</v>
      </c>
      <c r="T89" s="79"/>
    </row>
    <row r="90" spans="1:20" hidden="1" x14ac:dyDescent="0.25">
      <c r="A90" s="67" t="s">
        <v>88</v>
      </c>
      <c r="B90" s="68"/>
      <c r="C90" s="69" t="s">
        <v>88</v>
      </c>
      <c r="D90" s="69" t="s">
        <v>88</v>
      </c>
      <c r="E90" s="70"/>
      <c r="F90" s="70"/>
      <c r="G90" s="70" t="s">
        <v>88</v>
      </c>
      <c r="H90" s="80"/>
      <c r="I90" s="72"/>
      <c r="J90" s="73"/>
      <c r="K90" s="70" t="s">
        <v>88</v>
      </c>
      <c r="L90" s="70" t="s">
        <v>88</v>
      </c>
      <c r="M90" s="70" t="s">
        <v>88</v>
      </c>
      <c r="N90" s="74" t="s">
        <v>88</v>
      </c>
      <c r="O90" s="70" t="s">
        <v>88</v>
      </c>
      <c r="P90" s="75" t="s">
        <v>88</v>
      </c>
      <c r="Q90" s="76" t="s">
        <v>88</v>
      </c>
      <c r="R90" s="77"/>
      <c r="S90" s="78" t="s">
        <v>88</v>
      </c>
      <c r="T90" s="79"/>
    </row>
    <row r="91" spans="1:20" hidden="1" x14ac:dyDescent="0.25">
      <c r="A91" s="67" t="s">
        <v>88</v>
      </c>
      <c r="B91" s="68"/>
      <c r="C91" s="69" t="s">
        <v>88</v>
      </c>
      <c r="D91" s="69" t="s">
        <v>88</v>
      </c>
      <c r="E91" s="70"/>
      <c r="F91" s="70"/>
      <c r="G91" s="70" t="s">
        <v>88</v>
      </c>
      <c r="H91" s="80"/>
      <c r="I91" s="72"/>
      <c r="J91" s="73"/>
      <c r="K91" s="70" t="s">
        <v>88</v>
      </c>
      <c r="L91" s="70" t="s">
        <v>88</v>
      </c>
      <c r="M91" s="70" t="s">
        <v>88</v>
      </c>
      <c r="N91" s="74" t="s">
        <v>88</v>
      </c>
      <c r="O91" s="70" t="s">
        <v>88</v>
      </c>
      <c r="P91" s="75" t="s">
        <v>88</v>
      </c>
      <c r="Q91" s="76" t="s">
        <v>88</v>
      </c>
      <c r="R91" s="77"/>
      <c r="S91" s="78" t="s">
        <v>88</v>
      </c>
      <c r="T91" s="79"/>
    </row>
    <row r="92" spans="1:20" hidden="1" x14ac:dyDescent="0.25">
      <c r="A92" s="67" t="s">
        <v>88</v>
      </c>
      <c r="B92" s="68"/>
      <c r="C92" s="69" t="s">
        <v>88</v>
      </c>
      <c r="D92" s="69" t="s">
        <v>88</v>
      </c>
      <c r="E92" s="70"/>
      <c r="F92" s="70"/>
      <c r="G92" s="70" t="s">
        <v>88</v>
      </c>
      <c r="H92" s="80"/>
      <c r="I92" s="72"/>
      <c r="J92" s="73"/>
      <c r="K92" s="70" t="s">
        <v>88</v>
      </c>
      <c r="L92" s="70" t="s">
        <v>88</v>
      </c>
      <c r="M92" s="70" t="s">
        <v>88</v>
      </c>
      <c r="N92" s="74" t="s">
        <v>88</v>
      </c>
      <c r="O92" s="70" t="s">
        <v>88</v>
      </c>
      <c r="P92" s="75" t="s">
        <v>88</v>
      </c>
      <c r="Q92" s="76" t="s">
        <v>88</v>
      </c>
      <c r="R92" s="77"/>
      <c r="S92" s="78" t="s">
        <v>88</v>
      </c>
      <c r="T92" s="79"/>
    </row>
    <row r="93" spans="1:20" hidden="1" x14ac:dyDescent="0.25">
      <c r="A93" s="67" t="s">
        <v>88</v>
      </c>
      <c r="B93" s="68"/>
      <c r="C93" s="69" t="s">
        <v>88</v>
      </c>
      <c r="D93" s="69" t="s">
        <v>88</v>
      </c>
      <c r="E93" s="70"/>
      <c r="F93" s="70"/>
      <c r="G93" s="70" t="s">
        <v>88</v>
      </c>
      <c r="H93" s="80"/>
      <c r="I93" s="72"/>
      <c r="J93" s="73"/>
      <c r="K93" s="70" t="s">
        <v>88</v>
      </c>
      <c r="L93" s="70" t="s">
        <v>88</v>
      </c>
      <c r="M93" s="70" t="s">
        <v>88</v>
      </c>
      <c r="N93" s="74" t="s">
        <v>88</v>
      </c>
      <c r="O93" s="70" t="s">
        <v>88</v>
      </c>
      <c r="P93" s="75" t="s">
        <v>88</v>
      </c>
      <c r="Q93" s="76" t="s">
        <v>88</v>
      </c>
      <c r="R93" s="77"/>
      <c r="S93" s="78" t="s">
        <v>88</v>
      </c>
      <c r="T93" s="79"/>
    </row>
    <row r="94" spans="1:20" x14ac:dyDescent="0.25">
      <c r="A94" s="81"/>
      <c r="B94" s="82"/>
      <c r="C94" s="82"/>
      <c r="D94" s="82"/>
      <c r="E94" s="82"/>
      <c r="F94" s="82"/>
      <c r="G94" s="82"/>
      <c r="H94" s="83"/>
      <c r="I94" s="84"/>
      <c r="J94" s="85"/>
      <c r="K94" s="82"/>
      <c r="L94" s="82"/>
      <c r="M94" s="82"/>
      <c r="N94" s="82"/>
      <c r="O94" s="82"/>
      <c r="P94" s="82"/>
      <c r="Q94" s="82"/>
      <c r="R94" s="82"/>
      <c r="S94" s="86"/>
      <c r="T94" s="87"/>
    </row>
    <row r="95" spans="1:20" x14ac:dyDescent="0.25">
      <c r="H95" s="88"/>
    </row>
    <row r="96" spans="1:20" x14ac:dyDescent="0.25">
      <c r="H96" s="88"/>
    </row>
    <row r="97" spans="8:8" x14ac:dyDescent="0.25">
      <c r="H97" s="88"/>
    </row>
    <row r="98" spans="8:8" x14ac:dyDescent="0.25">
      <c r="H98" s="88"/>
    </row>
    <row r="99" spans="8:8" x14ac:dyDescent="0.25">
      <c r="H99" s="88"/>
    </row>
  </sheetData>
  <autoFilter ref="U5:AC93">
    <filterColumn colId="1">
      <filters>
        <filter val="28,80"/>
        <filter val="57,60"/>
      </filters>
    </filterColumn>
  </autoFilter>
  <mergeCells count="25">
    <mergeCell ref="AB5:AB6"/>
    <mergeCell ref="V4:W4"/>
    <mergeCell ref="Z5:Z6"/>
    <mergeCell ref="V5:V6"/>
    <mergeCell ref="W5:W6"/>
    <mergeCell ref="X5:X6"/>
    <mergeCell ref="Y5:Y6"/>
    <mergeCell ref="AA5:AA6"/>
    <mergeCell ref="G1:R4"/>
    <mergeCell ref="A4:B4"/>
    <mergeCell ref="A5:A6"/>
    <mergeCell ref="B5:B6"/>
    <mergeCell ref="C5:C6"/>
    <mergeCell ref="D5:D6"/>
    <mergeCell ref="E5:E6"/>
    <mergeCell ref="F5:F6"/>
    <mergeCell ref="G5:G6"/>
    <mergeCell ref="H5:H6"/>
    <mergeCell ref="T5:T6"/>
    <mergeCell ref="I5:L5"/>
    <mergeCell ref="M5:O5"/>
    <mergeCell ref="P5:P6"/>
    <mergeCell ref="Q5:Q6"/>
    <mergeCell ref="R5:R6"/>
    <mergeCell ref="S5:S6"/>
  </mergeCells>
  <conditionalFormatting sqref="P67:P93 P7:P26">
    <cfRule type="cellIs" dxfId="27" priority="37" stopIfTrue="1" operator="greaterThan">
      <formula>-21.1</formula>
    </cfRule>
    <cfRule type="cellIs" dxfId="26" priority="38" stopIfTrue="1" operator="between">
      <formula>-60</formula>
      <formula>-21</formula>
    </cfRule>
  </conditionalFormatting>
  <conditionalFormatting sqref="Q7:S27 T12:T26 A32:O93 Q32:S93 A28:G31 A7:O27">
    <cfRule type="expression" dxfId="25" priority="35" stopIfTrue="1">
      <formula>$P7&gt;=-21</formula>
    </cfRule>
    <cfRule type="expression" dxfId="24" priority="36" stopIfTrue="1">
      <formula>$P7&gt;=-60</formula>
    </cfRule>
  </conditionalFormatting>
  <conditionalFormatting sqref="P57:P65 P27 P32:P52">
    <cfRule type="cellIs" dxfId="23" priority="33" stopIfTrue="1" operator="greaterThan">
      <formula>-21</formula>
    </cfRule>
    <cfRule type="cellIs" dxfId="22" priority="34" stopIfTrue="1" operator="between">
      <formula>-60</formula>
      <formula>-21</formula>
    </cfRule>
  </conditionalFormatting>
  <conditionalFormatting sqref="P66">
    <cfRule type="cellIs" dxfId="21" priority="31" stopIfTrue="1" operator="greaterThan">
      <formula>-21</formula>
    </cfRule>
    <cfRule type="cellIs" dxfId="20" priority="32" stopIfTrue="1" operator="between">
      <formula>-60</formula>
      <formula>-21</formula>
    </cfRule>
  </conditionalFormatting>
  <conditionalFormatting sqref="P53:P56">
    <cfRule type="cellIs" dxfId="19" priority="29" stopIfTrue="1" operator="greaterThan">
      <formula>-21.1</formula>
    </cfRule>
    <cfRule type="cellIs" dxfId="18" priority="30" stopIfTrue="1" operator="between">
      <formula>-60</formula>
      <formula>-21</formula>
    </cfRule>
  </conditionalFormatting>
  <conditionalFormatting sqref="T27:T93">
    <cfRule type="expression" dxfId="17" priority="27" stopIfTrue="1">
      <formula>$P27&gt;=-21</formula>
    </cfRule>
    <cfRule type="expression" dxfId="16" priority="28" stopIfTrue="1">
      <formula>$P27&gt;=-60</formula>
    </cfRule>
  </conditionalFormatting>
  <conditionalFormatting sqref="T7:T9">
    <cfRule type="expression" dxfId="15" priority="25" stopIfTrue="1">
      <formula>$P7&gt;=-21</formula>
    </cfRule>
    <cfRule type="expression" dxfId="14" priority="26" stopIfTrue="1">
      <formula>$P7&gt;=-60</formula>
    </cfRule>
  </conditionalFormatting>
  <conditionalFormatting sqref="T10">
    <cfRule type="expression" dxfId="13" priority="23" stopIfTrue="1">
      <formula>$P10&gt;=-21</formula>
    </cfRule>
    <cfRule type="expression" dxfId="12" priority="24" stopIfTrue="1">
      <formula>$P10&gt;=-60</formula>
    </cfRule>
  </conditionalFormatting>
  <conditionalFormatting sqref="T11">
    <cfRule type="expression" dxfId="11" priority="21" stopIfTrue="1">
      <formula>$P11&gt;=-21</formula>
    </cfRule>
    <cfRule type="expression" dxfId="10" priority="22" stopIfTrue="1">
      <formula>$P11&gt;=-60</formula>
    </cfRule>
  </conditionalFormatting>
  <conditionalFormatting sqref="Q28:S30 H30:I30 K30:O30 H28:O29">
    <cfRule type="expression" dxfId="9" priority="19" stopIfTrue="1">
      <formula>$P28&gt;=-21</formula>
    </cfRule>
    <cfRule type="expression" dxfId="8" priority="20" stopIfTrue="1">
      <formula>$P28&gt;=-60</formula>
    </cfRule>
  </conditionalFormatting>
  <conditionalFormatting sqref="P28:P30">
    <cfRule type="cellIs" dxfId="7" priority="17" stopIfTrue="1" operator="greaterThan">
      <formula>-21</formula>
    </cfRule>
    <cfRule type="cellIs" dxfId="6" priority="18" stopIfTrue="1" operator="between">
      <formula>-60</formula>
      <formula>-21</formula>
    </cfRule>
  </conditionalFormatting>
  <conditionalFormatting sqref="Q31:S31 H31:O31">
    <cfRule type="expression" dxfId="5" priority="15" stopIfTrue="1">
      <formula>$P31&gt;=-21</formula>
    </cfRule>
    <cfRule type="expression" dxfId="4" priority="16" stopIfTrue="1">
      <formula>$P31&gt;=-60</formula>
    </cfRule>
  </conditionalFormatting>
  <conditionalFormatting sqref="P31">
    <cfRule type="cellIs" dxfId="3" priority="13" stopIfTrue="1" operator="greaterThan">
      <formula>-21</formula>
    </cfRule>
    <cfRule type="cellIs" dxfId="2" priority="14" stopIfTrue="1" operator="between">
      <formula>-60</formula>
      <formula>-21</formula>
    </cfRule>
  </conditionalFormatting>
  <conditionalFormatting sqref="J30">
    <cfRule type="expression" dxfId="1" priority="11" stopIfTrue="1">
      <formula>$P30&gt;=-21</formula>
    </cfRule>
    <cfRule type="expression" dxfId="0" priority="12" stopIfTrue="1">
      <formula>$P30&gt;=-60</formula>
    </cfRule>
  </conditionalFormatting>
  <dataValidations count="1">
    <dataValidation type="list" allowBlank="1" showInputMessage="1" showErrorMessage="1" sqref="R7:R93">
      <formula1>$U$1:$U$5</formula1>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topLeftCell="A10" zoomScale="90" zoomScaleNormal="90" workbookViewId="0">
      <selection activeCell="J35" sqref="J35"/>
    </sheetView>
  </sheetViews>
  <sheetFormatPr defaultRowHeight="15.75" x14ac:dyDescent="0.25"/>
  <cols>
    <col min="1" max="1" width="3.7109375" style="93" customWidth="1"/>
    <col min="2" max="2" width="15.7109375" style="94" customWidth="1"/>
    <col min="3" max="3" width="16.42578125" style="94" bestFit="1" customWidth="1"/>
    <col min="4" max="4" width="17.5703125" style="94" bestFit="1" customWidth="1"/>
    <col min="5" max="5" width="2.7109375" style="95" customWidth="1"/>
    <col min="6" max="6" width="18.5703125" style="96" bestFit="1" customWidth="1"/>
    <col min="7" max="7" width="3.7109375" style="112" customWidth="1"/>
    <col min="8" max="8" width="3.7109375" style="93" customWidth="1"/>
    <col min="9" max="10" width="9.140625" style="94"/>
    <col min="11" max="11" width="2.7109375" style="94" customWidth="1"/>
    <col min="12" max="16384" width="9.140625" style="94"/>
  </cols>
  <sheetData>
    <row r="1" spans="1:20" ht="5.0999999999999996" customHeight="1" x14ac:dyDescent="0.25"/>
    <row r="2" spans="1:20" x14ac:dyDescent="0.25">
      <c r="B2" s="94" t="s">
        <v>1</v>
      </c>
      <c r="C2" s="97">
        <f ca="1">NOW()</f>
        <v>43207.715181018517</v>
      </c>
      <c r="H2" s="143" t="s">
        <v>143</v>
      </c>
      <c r="I2" s="143"/>
      <c r="J2" s="143"/>
      <c r="K2" s="143"/>
      <c r="L2" s="143"/>
      <c r="M2" s="143"/>
      <c r="N2" s="143"/>
      <c r="O2" s="143"/>
      <c r="P2" s="143"/>
      <c r="Q2" s="143"/>
      <c r="R2" s="143"/>
      <c r="S2" s="143"/>
      <c r="T2" s="143"/>
    </row>
    <row r="3" spans="1:20" ht="63" x14ac:dyDescent="0.25">
      <c r="B3" s="98" t="s">
        <v>123</v>
      </c>
      <c r="C3" s="99">
        <f ca="1">DAY(EOMONTH($C$2,0))*24</f>
        <v>720</v>
      </c>
      <c r="H3" s="143"/>
      <c r="I3" s="143"/>
      <c r="J3" s="143"/>
      <c r="K3" s="143"/>
      <c r="L3" s="143"/>
      <c r="M3" s="143"/>
      <c r="N3" s="143"/>
      <c r="O3" s="143"/>
      <c r="P3" s="143"/>
      <c r="Q3" s="143"/>
      <c r="R3" s="143"/>
      <c r="S3" s="143"/>
      <c r="T3" s="143"/>
    </row>
    <row r="4" spans="1:20" ht="5.0999999999999996" customHeight="1" x14ac:dyDescent="0.25">
      <c r="A4" s="100"/>
      <c r="B4" s="101"/>
      <c r="C4" s="101"/>
      <c r="D4" s="101"/>
      <c r="H4" s="100"/>
      <c r="I4" s="101"/>
      <c r="J4" s="101"/>
      <c r="K4" s="101"/>
      <c r="L4" s="101"/>
      <c r="M4" s="101"/>
      <c r="N4" s="101"/>
      <c r="O4" s="101"/>
      <c r="P4" s="101"/>
      <c r="Q4" s="101"/>
      <c r="R4" s="101"/>
      <c r="S4" s="101"/>
      <c r="T4" s="101"/>
    </row>
    <row r="5" spans="1:20" ht="5.0999999999999996" customHeight="1" x14ac:dyDescent="0.25">
      <c r="A5" s="115"/>
      <c r="B5" s="102"/>
      <c r="C5" s="102"/>
      <c r="D5" s="102"/>
      <c r="H5" s="115"/>
    </row>
    <row r="6" spans="1:20" x14ac:dyDescent="0.25">
      <c r="A6" s="116" t="s">
        <v>97</v>
      </c>
      <c r="B6" s="104" t="s">
        <v>98</v>
      </c>
      <c r="C6" s="104"/>
      <c r="D6" s="104"/>
      <c r="H6" s="116" t="s">
        <v>127</v>
      </c>
      <c r="I6" s="104" t="s">
        <v>128</v>
      </c>
      <c r="J6" s="103"/>
      <c r="K6" s="103"/>
      <c r="L6" s="103"/>
      <c r="M6" s="103"/>
      <c r="N6" s="104"/>
      <c r="O6" s="104"/>
      <c r="P6" s="104"/>
    </row>
    <row r="7" spans="1:20" x14ac:dyDescent="0.25">
      <c r="A7" s="117"/>
      <c r="B7" s="105" t="s">
        <v>101</v>
      </c>
      <c r="C7" s="94" t="s">
        <v>99</v>
      </c>
      <c r="D7" s="106" t="s">
        <v>104</v>
      </c>
      <c r="H7" s="117"/>
      <c r="I7" s="105" t="s">
        <v>129</v>
      </c>
    </row>
    <row r="8" spans="1:20" ht="5.0999999999999996" customHeight="1" x14ac:dyDescent="0.25">
      <c r="A8" s="118"/>
      <c r="B8" s="101"/>
      <c r="C8" s="101"/>
      <c r="D8" s="101"/>
      <c r="H8" s="118"/>
      <c r="I8" s="101"/>
      <c r="J8" s="101"/>
      <c r="K8" s="101"/>
      <c r="L8" s="101"/>
      <c r="M8" s="101"/>
      <c r="N8" s="101"/>
      <c r="O8" s="101"/>
      <c r="P8" s="101"/>
      <c r="Q8" s="101"/>
      <c r="R8" s="101"/>
      <c r="S8" s="101"/>
      <c r="T8" s="101"/>
    </row>
    <row r="9" spans="1:20" ht="5.0999999999999996" customHeight="1" x14ac:dyDescent="0.25">
      <c r="A9" s="117"/>
      <c r="H9" s="117"/>
    </row>
    <row r="10" spans="1:20" x14ac:dyDescent="0.25">
      <c r="A10" s="116" t="s">
        <v>100</v>
      </c>
      <c r="B10" s="104" t="s">
        <v>90</v>
      </c>
      <c r="C10" s="104"/>
      <c r="D10" s="104"/>
      <c r="H10" s="116" t="s">
        <v>130</v>
      </c>
      <c r="I10" s="104" t="s">
        <v>131</v>
      </c>
      <c r="J10" s="104"/>
      <c r="K10" s="104"/>
      <c r="L10" s="104"/>
      <c r="M10" s="104"/>
      <c r="N10" s="104"/>
      <c r="O10" s="104"/>
      <c r="P10" s="104"/>
    </row>
    <row r="11" spans="1:20" x14ac:dyDescent="0.25">
      <c r="A11" s="117"/>
      <c r="B11" s="105" t="s">
        <v>110</v>
      </c>
      <c r="D11" s="107" t="s">
        <v>105</v>
      </c>
      <c r="H11" s="117"/>
      <c r="I11" s="105" t="s">
        <v>132</v>
      </c>
      <c r="L11" s="94" t="s">
        <v>134</v>
      </c>
    </row>
    <row r="12" spans="1:20" x14ac:dyDescent="0.25">
      <c r="A12" s="117"/>
      <c r="B12" s="105" t="s">
        <v>109</v>
      </c>
      <c r="D12" s="107" t="s">
        <v>106</v>
      </c>
      <c r="H12" s="117"/>
      <c r="I12" s="105" t="s">
        <v>133</v>
      </c>
      <c r="L12" s="94" t="s">
        <v>135</v>
      </c>
    </row>
    <row r="13" spans="1:20" x14ac:dyDescent="0.25">
      <c r="A13" s="117"/>
      <c r="B13" s="105" t="s">
        <v>111</v>
      </c>
      <c r="D13" s="107" t="s">
        <v>107</v>
      </c>
      <c r="H13" s="117"/>
      <c r="I13" s="105" t="s">
        <v>136</v>
      </c>
      <c r="M13" s="94" t="s">
        <v>135</v>
      </c>
    </row>
    <row r="14" spans="1:20" x14ac:dyDescent="0.25">
      <c r="A14" s="117"/>
      <c r="B14" s="105" t="s">
        <v>112</v>
      </c>
      <c r="D14" s="107" t="s">
        <v>108</v>
      </c>
      <c r="H14" s="117"/>
    </row>
    <row r="15" spans="1:20" x14ac:dyDescent="0.25">
      <c r="A15" s="117"/>
      <c r="B15" s="105" t="s">
        <v>113</v>
      </c>
      <c r="D15" s="107" t="s">
        <v>114</v>
      </c>
      <c r="H15" s="117"/>
    </row>
    <row r="16" spans="1:20" ht="5.0999999999999996" customHeight="1" x14ac:dyDescent="0.25">
      <c r="A16" s="118"/>
      <c r="B16" s="101"/>
      <c r="C16" s="101"/>
      <c r="D16" s="101"/>
      <c r="E16" s="113"/>
      <c r="F16" s="114"/>
      <c r="H16" s="118"/>
      <c r="I16" s="101"/>
      <c r="J16" s="101"/>
      <c r="K16" s="101"/>
      <c r="L16" s="101"/>
      <c r="M16" s="101"/>
      <c r="N16" s="101"/>
      <c r="O16" s="101"/>
      <c r="P16" s="101"/>
      <c r="Q16" s="101"/>
      <c r="R16" s="101"/>
      <c r="S16" s="101"/>
      <c r="T16" s="101"/>
    </row>
    <row r="17" spans="1:20" ht="5.0999999999999996" customHeight="1" x14ac:dyDescent="0.25">
      <c r="A17" s="117"/>
      <c r="H17" s="117"/>
    </row>
    <row r="18" spans="1:20" x14ac:dyDescent="0.25">
      <c r="A18" s="116" t="s">
        <v>124</v>
      </c>
      <c r="B18" s="104" t="s">
        <v>115</v>
      </c>
      <c r="C18" s="104"/>
      <c r="D18" s="104"/>
      <c r="H18" s="116" t="s">
        <v>137</v>
      </c>
      <c r="I18" s="104" t="s">
        <v>138</v>
      </c>
      <c r="J18" s="104"/>
      <c r="K18" s="104"/>
      <c r="L18" s="104"/>
      <c r="M18" s="104"/>
      <c r="N18" s="104"/>
      <c r="O18" s="104"/>
      <c r="P18" s="104"/>
    </row>
    <row r="19" spans="1:20" x14ac:dyDescent="0.25">
      <c r="A19" s="117"/>
      <c r="B19" s="105" t="s">
        <v>119</v>
      </c>
      <c r="D19" s="108" t="s">
        <v>116</v>
      </c>
      <c r="E19" s="109">
        <v>2000</v>
      </c>
      <c r="F19" s="110">
        <f ca="1">IF($E19&lt;2001,2%,IF($E19&lt;6001,4%,IF($E19&lt;12001,6%,8%)))*$C$3</f>
        <v>14.4</v>
      </c>
      <c r="H19" s="117"/>
      <c r="I19" s="94" t="s">
        <v>139</v>
      </c>
    </row>
    <row r="20" spans="1:20" x14ac:dyDescent="0.25">
      <c r="A20" s="117"/>
      <c r="B20" s="105" t="s">
        <v>120</v>
      </c>
      <c r="D20" s="108" t="s">
        <v>117</v>
      </c>
      <c r="E20" s="109">
        <v>2001</v>
      </c>
      <c r="F20" s="110">
        <f t="shared" ref="F20:F23" ca="1" si="0">IF($E20&lt;2001,2%,IF($E20&lt;6001,4%,IF($E20&lt;12001,6%,8%)))*$C$3</f>
        <v>28.8</v>
      </c>
      <c r="H20" s="117"/>
      <c r="I20" s="94" t="s">
        <v>140</v>
      </c>
    </row>
    <row r="21" spans="1:20" x14ac:dyDescent="0.25">
      <c r="A21" s="117"/>
      <c r="B21" s="105" t="s">
        <v>118</v>
      </c>
      <c r="D21" s="108" t="s">
        <v>125</v>
      </c>
      <c r="E21" s="109">
        <v>6001</v>
      </c>
      <c r="F21" s="110">
        <f t="shared" ca="1" si="0"/>
        <v>43.199999999999996</v>
      </c>
      <c r="H21" s="117"/>
      <c r="I21" s="94" t="s">
        <v>141</v>
      </c>
    </row>
    <row r="22" spans="1:20" x14ac:dyDescent="0.25">
      <c r="A22" s="117"/>
      <c r="B22" s="105" t="s">
        <v>121</v>
      </c>
      <c r="D22" s="108" t="s">
        <v>126</v>
      </c>
      <c r="E22" s="109">
        <v>120001</v>
      </c>
      <c r="F22" s="110">
        <f t="shared" ca="1" si="0"/>
        <v>57.6</v>
      </c>
      <c r="H22" s="117"/>
      <c r="I22" s="94" t="s">
        <v>142</v>
      </c>
    </row>
    <row r="23" spans="1:20" x14ac:dyDescent="0.25">
      <c r="A23" s="117"/>
      <c r="B23" s="105" t="s">
        <v>122</v>
      </c>
      <c r="D23" s="108" t="s">
        <v>117</v>
      </c>
      <c r="E23" s="109">
        <v>2001</v>
      </c>
      <c r="F23" s="110">
        <f t="shared" ca="1" si="0"/>
        <v>28.8</v>
      </c>
      <c r="H23" s="117"/>
    </row>
    <row r="24" spans="1:20" ht="5.0999999999999996" customHeight="1" x14ac:dyDescent="0.25">
      <c r="A24" s="118"/>
      <c r="B24" s="101"/>
      <c r="C24" s="101"/>
      <c r="D24" s="101"/>
      <c r="E24" s="113"/>
      <c r="F24" s="114"/>
      <c r="H24" s="118"/>
      <c r="I24" s="101"/>
      <c r="J24" s="101"/>
      <c r="K24" s="101"/>
      <c r="L24" s="101"/>
      <c r="M24" s="101"/>
      <c r="N24" s="101"/>
      <c r="O24" s="101"/>
      <c r="P24" s="101"/>
      <c r="Q24" s="101"/>
      <c r="R24" s="101"/>
      <c r="S24" s="101"/>
      <c r="T24" s="101"/>
    </row>
    <row r="25" spans="1:20" ht="5.0999999999999996" customHeight="1" x14ac:dyDescent="0.25">
      <c r="A25" s="100"/>
      <c r="B25" s="101"/>
      <c r="C25" s="101"/>
      <c r="D25" s="101"/>
      <c r="E25" s="113"/>
      <c r="F25" s="114"/>
      <c r="G25" s="120"/>
      <c r="H25" s="100"/>
      <c r="I25" s="101"/>
      <c r="J25" s="101"/>
      <c r="K25" s="101"/>
      <c r="L25" s="101"/>
      <c r="M25" s="101"/>
    </row>
    <row r="26" spans="1:20" ht="5.0999999999999996" customHeight="1" x14ac:dyDescent="0.25"/>
    <row r="27" spans="1:20" x14ac:dyDescent="0.25">
      <c r="A27" s="121" t="s">
        <v>144</v>
      </c>
      <c r="B27" s="104"/>
      <c r="C27" s="104"/>
      <c r="D27" s="104"/>
      <c r="E27" s="122"/>
      <c r="F27" s="123"/>
      <c r="G27" s="111"/>
      <c r="H27" s="103"/>
      <c r="I27" s="104"/>
      <c r="J27" s="104"/>
      <c r="K27" s="104"/>
      <c r="L27" s="104"/>
      <c r="M27" s="104"/>
    </row>
    <row r="28" spans="1:20" ht="15.75" customHeight="1" x14ac:dyDescent="0.25">
      <c r="A28" s="144" t="s">
        <v>145</v>
      </c>
      <c r="B28" s="144"/>
      <c r="C28" s="144"/>
      <c r="D28" s="144"/>
      <c r="E28" s="144"/>
      <c r="F28" s="144"/>
      <c r="G28" s="144"/>
      <c r="H28" s="144"/>
      <c r="I28" s="144"/>
      <c r="J28" s="144"/>
      <c r="K28" s="144"/>
      <c r="L28" s="144"/>
      <c r="M28" s="98"/>
      <c r="N28" s="98"/>
      <c r="O28" s="98"/>
      <c r="P28" s="98"/>
      <c r="Q28" s="98"/>
      <c r="R28" s="98"/>
      <c r="S28" s="98"/>
      <c r="T28" s="98"/>
    </row>
    <row r="29" spans="1:20" x14ac:dyDescent="0.25">
      <c r="A29" s="144"/>
      <c r="B29" s="144"/>
      <c r="C29" s="144"/>
      <c r="D29" s="144"/>
      <c r="E29" s="144"/>
      <c r="F29" s="144"/>
      <c r="G29" s="144"/>
      <c r="H29" s="144"/>
      <c r="I29" s="144"/>
      <c r="J29" s="144"/>
      <c r="K29" s="144"/>
      <c r="L29" s="144"/>
      <c r="M29" s="98"/>
      <c r="N29" s="98"/>
      <c r="O29" s="98"/>
      <c r="P29" s="98"/>
      <c r="Q29" s="98"/>
      <c r="R29" s="98"/>
      <c r="S29" s="98"/>
      <c r="T29" s="98"/>
    </row>
    <row r="30" spans="1:20" ht="5.0999999999999996" customHeight="1" x14ac:dyDescent="0.25">
      <c r="A30" s="119"/>
      <c r="B30" s="119"/>
      <c r="C30" s="119"/>
      <c r="D30" s="119"/>
      <c r="E30" s="119"/>
      <c r="F30" s="119"/>
      <c r="G30" s="119"/>
      <c r="H30" s="119"/>
      <c r="I30" s="119"/>
      <c r="J30" s="119"/>
      <c r="K30" s="119"/>
      <c r="L30" s="119"/>
      <c r="M30" s="98"/>
      <c r="N30" s="98"/>
      <c r="O30" s="98"/>
      <c r="P30" s="98"/>
      <c r="Q30" s="98"/>
      <c r="R30" s="98"/>
      <c r="S30" s="98"/>
      <c r="T30" s="98"/>
    </row>
    <row r="31" spans="1:20" x14ac:dyDescent="0.25">
      <c r="A31" s="145" t="s">
        <v>146</v>
      </c>
      <c r="B31" s="145"/>
      <c r="C31" s="145"/>
      <c r="D31" s="145"/>
      <c r="E31" s="145"/>
      <c r="F31" s="145"/>
      <c r="G31" s="145"/>
      <c r="H31" s="145"/>
      <c r="I31" s="145"/>
      <c r="J31" s="145"/>
      <c r="K31" s="145"/>
      <c r="L31" s="145"/>
    </row>
    <row r="32" spans="1:20" ht="5.0999999999999996" customHeight="1" x14ac:dyDescent="0.25">
      <c r="A32" s="100"/>
      <c r="B32" s="101"/>
      <c r="C32" s="101"/>
      <c r="D32" s="101"/>
      <c r="E32" s="113"/>
      <c r="F32" s="114"/>
      <c r="G32" s="120"/>
      <c r="H32" s="100"/>
      <c r="I32" s="101"/>
      <c r="J32" s="101"/>
      <c r="K32" s="101"/>
      <c r="L32" s="101"/>
      <c r="M32" s="101"/>
    </row>
  </sheetData>
  <mergeCells count="3">
    <mergeCell ref="H2:T3"/>
    <mergeCell ref="A28:L29"/>
    <mergeCell ref="A31:L3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Parameter</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Mogi</dc:creator>
  <cp:lastModifiedBy>Mogi</cp:lastModifiedBy>
  <dcterms:created xsi:type="dcterms:W3CDTF">2018-04-16T09:15:29Z</dcterms:created>
  <dcterms:modified xsi:type="dcterms:W3CDTF">2018-04-17T10:17:36Z</dcterms:modified>
</cp:coreProperties>
</file>